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326"/>
  <workbookPr filterPrivacy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MAC/Desktop/[DESKTOP]/05. MARKETING/CONTEÚDOS/PT/2017/07. JULHO/18.07.2017/"/>
    </mc:Choice>
  </mc:AlternateContent>
  <xr:revisionPtr revIDLastSave="0" documentId="D3E6C20783757102007C3161F6A1FB72B97F621D" xr6:coauthVersionLast="21" xr6:coauthVersionMax="21" xr10:uidLastSave="{00000000-0000-0000-0000-000000000000}"/>
  <workbookProtection workbookPassword="EC5F" lockStructure="1"/>
  <bookViews>
    <workbookView xWindow="0" yWindow="460" windowWidth="28800" windowHeight="16480" activeTab="1" xr2:uid="{00000000-000D-0000-FFFF-FFFF00000000}"/>
  </bookViews>
  <sheets>
    <sheet name="Informação" sheetId="4" r:id="rId1"/>
    <sheet name="Simulador" sheetId="1" r:id="rId2"/>
    <sheet name="VAR" sheetId="5" state="hidden" r:id="rId3"/>
    <sheet name="IRS" sheetId="6" state="hidden" r:id="rId4"/>
  </sheets>
  <definedNames>
    <definedName name="casadodois">IRS!$T$9:$Z$47</definedName>
    <definedName name="casadoum">IRS!$K$9:$Q$47</definedName>
    <definedName name="defecientedois">IRS!$AU$9:$BA$40</definedName>
    <definedName name="defecientenao">IRS!$AC$9:$AI$40</definedName>
    <definedName name="defecienteum">IRS!$AL$9:$AR$39</definedName>
    <definedName name="dependentes">VAR!$A$2:$A$7</definedName>
    <definedName name="naocasado">IRS!$B$9:$H$47</definedName>
    <definedName name="regime" localSheetId="0">Informação!#REF!</definedName>
    <definedName name="situacao">VAR!$B$2:$B$7</definedName>
  </definedName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0" i="1" l="1"/>
  <c r="T10" i="1"/>
  <c r="S10" i="1"/>
  <c r="M15" i="1"/>
  <c r="T12" i="1"/>
  <c r="V6" i="1"/>
  <c r="W6" i="1"/>
  <c r="S6" i="1"/>
  <c r="T6" i="1"/>
  <c r="T7" i="1"/>
  <c r="W8" i="1"/>
  <c r="F17" i="1"/>
  <c r="F15" i="1"/>
  <c r="W10" i="1"/>
  <c r="F19" i="1"/>
</calcChain>
</file>

<file path=xl/sharedStrings.xml><?xml version="1.0" encoding="utf-8"?>
<sst xmlns="http://schemas.openxmlformats.org/spreadsheetml/2006/main" count="281" uniqueCount="64">
  <si>
    <t>Informação</t>
  </si>
  <si>
    <t>Preenchimento obrigatório</t>
  </si>
  <si>
    <t>Resultados</t>
  </si>
  <si>
    <t>A utilização deste simulador é meramente informativa, não dispensando a consulta da legislação atualmente em vigor.</t>
  </si>
  <si>
    <t xml:space="preserve">
Para mais informações não hesite em nos contactar!</t>
  </si>
  <si>
    <t>Simulador de Subsídio de Férias</t>
  </si>
  <si>
    <t xml:space="preserve">TABELA I - TRABALHO DEPENDENTE </t>
  </si>
  <si>
    <t>NÃO CASADO</t>
  </si>
  <si>
    <t>Remuneração Mensal  Euros</t>
  </si>
  <si>
    <t>Número de dependentes</t>
  </si>
  <si>
    <t>Até</t>
  </si>
  <si>
    <t xml:space="preserve">Superior a </t>
  </si>
  <si>
    <t>T A B E L A II - TRABALHO DEPENDENTE</t>
  </si>
  <si>
    <t>CASADO UNICO TITULAR</t>
  </si>
  <si>
    <t>5 ou mais</t>
  </si>
  <si>
    <t>T A B E L A III - TRABALHO DEPENDENTE</t>
  </si>
  <si>
    <t>CASADO DOIS TITULARES</t>
  </si>
  <si>
    <t>Superior a</t>
  </si>
  <si>
    <t>T A B E L A I V - TRABALHO DEPENDENTE</t>
  </si>
  <si>
    <t>NÃO CASADO - DEFICIENTE</t>
  </si>
  <si>
    <t>T A B E L A   V - TRABALHO DEPENDENTE</t>
  </si>
  <si>
    <t>CASADO UNICO TITULAR - DEFICIENTE</t>
  </si>
  <si>
    <t>T A B E L A VI - TRABALHO DEPENDENTE</t>
  </si>
  <si>
    <t>CASADO DOIS TITULARES - DEFICIENTE</t>
  </si>
  <si>
    <t>Número de dependentes:</t>
  </si>
  <si>
    <t>Horas de trabalho semanais:</t>
  </si>
  <si>
    <t>Data das últimas férias:</t>
  </si>
  <si>
    <t>Data das férias atuais:</t>
  </si>
  <si>
    <t>Formato dd/mm/aa</t>
  </si>
  <si>
    <t>Remuneração mensal bruta:</t>
  </si>
  <si>
    <t>Situação em IRS:</t>
  </si>
  <si>
    <t>dependentes</t>
  </si>
  <si>
    <t>situação irs</t>
  </si>
  <si>
    <t>Não Casado</t>
  </si>
  <si>
    <t>Casado Unico Titular</t>
  </si>
  <si>
    <t>Casado Dois Titulares</t>
  </si>
  <si>
    <t>Não Casado - Defeciente</t>
  </si>
  <si>
    <t>Casado Unico Titular - Defeciente</t>
  </si>
  <si>
    <t>Casado Dois Titulares - Defeciente</t>
  </si>
  <si>
    <t>naocasado</t>
  </si>
  <si>
    <t>casadoum</t>
  </si>
  <si>
    <t>casadodois</t>
  </si>
  <si>
    <t>defecientenao</t>
  </si>
  <si>
    <t>Taxa de IRS:</t>
  </si>
  <si>
    <t>IRS Retido:</t>
  </si>
  <si>
    <t>Segurança Social:</t>
  </si>
  <si>
    <t>Valor líquido a receber:</t>
  </si>
  <si>
    <t>Dias de férias</t>
  </si>
  <si>
    <t>Dias para cálculo</t>
  </si>
  <si>
    <t>boleano</t>
  </si>
  <si>
    <t>Sim</t>
  </si>
  <si>
    <t>Não</t>
  </si>
  <si>
    <t>a usar</t>
  </si>
  <si>
    <t>calculo</t>
  </si>
  <si>
    <t>Taxa IRS</t>
  </si>
  <si>
    <t>Tabela</t>
  </si>
  <si>
    <t>Coluna</t>
  </si>
  <si>
    <t>procv</t>
  </si>
  <si>
    <t>Salário/Hora</t>
  </si>
  <si>
    <t>Subsídio férias / dia</t>
  </si>
  <si>
    <t>Subsídio férias bruto</t>
  </si>
  <si>
    <t>S.S.</t>
  </si>
  <si>
    <t>Subsídio férias líquido</t>
  </si>
  <si>
    <t>TABELAS DE RETENÇÃO NA FONTE PARA  O CONTINENTE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</si>
</sst>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[$€-2]\ * #,##0.00_-;\-[$€-2]\ * #,##0.00_-;_-[$€-2]\ * &quot;-&quot;??_-;_-@_-"/>
    <numFmt numFmtId="165" formatCode="0.0%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0"/>
      <name val="Trebuchet MS"/>
      <family val="2"/>
    </font>
    <font>
      <b/>
      <sz val="14"/>
      <color theme="0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20"/>
      <color theme="0"/>
      <name val="Trebuchet MS"/>
      <family val="2"/>
    </font>
    <font>
      <u/>
      <sz val="11"/>
      <color theme="10"/>
      <name val="Calibri"/>
      <family val="2"/>
      <scheme val="minor"/>
    </font>
    <font>
      <b/>
      <sz val="11"/>
      <name val="Trebuchet MS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Trebuchet MS"/>
      <family val="2"/>
    </font>
    <font>
      <b/>
      <sz val="8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 New"/>
      <family val="3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Courier New"/>
      <family val="3"/>
    </font>
    <font>
      <u/>
      <sz val="11"/>
      <color theme="11"/>
      <name val="Calibri"/>
      <family val="2"/>
      <scheme val="minor"/>
    </font>
    <font>
      <sz val="9"/>
      <color theme="1"/>
      <name val="Trebuchet M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4">
    <xf numFmtId="0" fontId="0" fillId="0" borderId="0"/>
    <xf numFmtId="4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15">
    <xf numFmtId="0" fontId="0" fillId="0" borderId="0" xfId="0"/>
    <xf numFmtId="0" fontId="0" fillId="2" borderId="0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vertical="center" wrapText="1"/>
      <protection hidden="1"/>
    </xf>
    <xf numFmtId="0" fontId="13" fillId="2" borderId="0" xfId="0" applyFont="1" applyFill="1" applyBorder="1" applyProtection="1">
      <protection hidden="1"/>
    </xf>
    <xf numFmtId="0" fontId="13" fillId="3" borderId="0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9" fillId="0" borderId="0" xfId="4" applyFont="1" applyFill="1"/>
    <xf numFmtId="0" fontId="18" fillId="0" borderId="0" xfId="4" applyFont="1" applyFill="1" applyAlignment="1">
      <alignment horizontal="centerContinuous"/>
    </xf>
    <xf numFmtId="0" fontId="19" fillId="0" borderId="0" xfId="4" applyFont="1" applyFill="1" applyAlignment="1">
      <alignment horizontal="centerContinuous"/>
    </xf>
    <xf numFmtId="3" fontId="19" fillId="0" borderId="0" xfId="4" applyNumberFormat="1" applyFont="1" applyFill="1" applyAlignment="1">
      <alignment horizontal="centerContinuous"/>
    </xf>
    <xf numFmtId="0" fontId="20" fillId="0" borderId="0" xfId="4" applyFont="1" applyFill="1" applyAlignment="1">
      <alignment horizontal="centerContinuous"/>
    </xf>
    <xf numFmtId="3" fontId="19" fillId="0" borderId="0" xfId="4" applyNumberFormat="1" applyFont="1" applyFill="1"/>
    <xf numFmtId="0" fontId="19" fillId="0" borderId="13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  <xf numFmtId="0" fontId="19" fillId="0" borderId="10" xfId="4" quotePrefix="1" applyFont="1" applyFill="1" applyBorder="1" applyAlignment="1">
      <alignment horizontal="center" vertical="center"/>
    </xf>
    <xf numFmtId="0" fontId="21" fillId="0" borderId="0" xfId="4" applyFont="1" applyFill="1" applyBorder="1"/>
    <xf numFmtId="4" fontId="21" fillId="0" borderId="0" xfId="4" applyNumberFormat="1" applyFont="1" applyFill="1" applyBorder="1"/>
    <xf numFmtId="165" fontId="21" fillId="0" borderId="14" xfId="4" applyNumberFormat="1" applyFont="1" applyFill="1" applyBorder="1"/>
    <xf numFmtId="0" fontId="21" fillId="0" borderId="11" xfId="4" applyFont="1" applyFill="1" applyBorder="1"/>
    <xf numFmtId="165" fontId="21" fillId="0" borderId="15" xfId="4" applyNumberFormat="1" applyFont="1" applyFill="1" applyBorder="1"/>
    <xf numFmtId="165" fontId="21" fillId="0" borderId="0" xfId="4" applyNumberFormat="1" applyFont="1" applyFill="1" applyBorder="1"/>
    <xf numFmtId="0" fontId="22" fillId="0" borderId="0" xfId="4" applyFont="1" applyFill="1"/>
    <xf numFmtId="0" fontId="23" fillId="0" borderId="0" xfId="4" applyFont="1" applyFill="1"/>
    <xf numFmtId="0" fontId="19" fillId="0" borderId="10" xfId="4" applyFont="1" applyFill="1" applyBorder="1" applyAlignment="1">
      <alignment horizontal="center" vertical="center"/>
    </xf>
    <xf numFmtId="0" fontId="21" fillId="0" borderId="18" xfId="4" applyFont="1" applyFill="1" applyBorder="1"/>
    <xf numFmtId="165" fontId="21" fillId="0" borderId="14" xfId="5" applyNumberFormat="1" applyFont="1" applyFill="1" applyBorder="1"/>
    <xf numFmtId="0" fontId="21" fillId="0" borderId="6" xfId="4" applyFont="1" applyFill="1" applyBorder="1"/>
    <xf numFmtId="4" fontId="21" fillId="0" borderId="6" xfId="4" applyNumberFormat="1" applyFont="1" applyFill="1" applyBorder="1"/>
    <xf numFmtId="165" fontId="21" fillId="0" borderId="6" xfId="5" applyNumberFormat="1" applyFont="1" applyFill="1" applyBorder="1"/>
    <xf numFmtId="3" fontId="19" fillId="0" borderId="0" xfId="4" applyNumberFormat="1" applyFont="1" applyFill="1" applyBorder="1"/>
    <xf numFmtId="0" fontId="19" fillId="0" borderId="0" xfId="4" applyFont="1" applyFill="1" applyBorder="1"/>
    <xf numFmtId="0" fontId="18" fillId="0" borderId="0" xfId="4" applyFont="1" applyFill="1"/>
    <xf numFmtId="165" fontId="24" fillId="0" borderId="14" xfId="4" applyNumberFormat="1" applyFont="1" applyFill="1" applyBorder="1"/>
    <xf numFmtId="0" fontId="21" fillId="0" borderId="17" xfId="4" applyFont="1" applyFill="1" applyBorder="1"/>
    <xf numFmtId="0" fontId="19" fillId="0" borderId="0" xfId="4" quotePrefix="1" applyFont="1" applyFill="1"/>
    <xf numFmtId="165" fontId="21" fillId="0" borderId="19" xfId="5" applyNumberFormat="1" applyFont="1" applyFill="1" applyBorder="1"/>
    <xf numFmtId="165" fontId="21" fillId="0" borderId="15" xfId="5" applyNumberFormat="1" applyFont="1" applyFill="1" applyBorder="1"/>
    <xf numFmtId="165" fontId="21" fillId="0" borderId="0" xfId="5" applyNumberFormat="1" applyFont="1" applyFill="1" applyBorder="1"/>
    <xf numFmtId="0" fontId="0" fillId="0" borderId="0" xfId="0" applyFill="1"/>
    <xf numFmtId="0" fontId="27" fillId="0" borderId="0" xfId="0" applyFont="1" applyFill="1" applyBorder="1"/>
    <xf numFmtId="0" fontId="28" fillId="0" borderId="0" xfId="0" applyFont="1" applyFill="1" applyBorder="1"/>
    <xf numFmtId="0" fontId="27" fillId="0" borderId="0" xfId="0" applyFont="1" applyFill="1" applyBorder="1" applyAlignment="1">
      <alignment horizontal="left" indent="1"/>
    </xf>
    <xf numFmtId="44" fontId="21" fillId="0" borderId="0" xfId="1" applyFont="1" applyFill="1" applyBorder="1"/>
    <xf numFmtId="44" fontId="21" fillId="0" borderId="11" xfId="1" applyFont="1" applyFill="1" applyBorder="1"/>
    <xf numFmtId="44" fontId="21" fillId="0" borderId="20" xfId="1" applyFont="1" applyFill="1" applyBorder="1"/>
    <xf numFmtId="3" fontId="18" fillId="0" borderId="7" xfId="4" applyNumberFormat="1" applyFont="1" applyFill="1" applyBorder="1" applyAlignment="1">
      <alignment vertical="center" wrapText="1"/>
    </xf>
    <xf numFmtId="3" fontId="18" fillId="0" borderId="11" xfId="4" applyNumberFormat="1" applyFont="1" applyFill="1" applyBorder="1" applyAlignment="1">
      <alignment vertical="center" wrapText="1"/>
    </xf>
    <xf numFmtId="3" fontId="18" fillId="0" borderId="12" xfId="4" applyNumberFormat="1" applyFont="1" applyFill="1" applyBorder="1" applyAlignment="1">
      <alignment vertical="center" wrapText="1"/>
    </xf>
    <xf numFmtId="3" fontId="18" fillId="0" borderId="16" xfId="4" applyNumberFormat="1" applyFont="1" applyFill="1" applyBorder="1" applyAlignment="1">
      <alignment vertical="center"/>
    </xf>
    <xf numFmtId="3" fontId="18" fillId="0" borderId="7" xfId="4" applyNumberFormat="1" applyFont="1" applyFill="1" applyBorder="1" applyAlignment="1">
      <alignment vertical="center"/>
    </xf>
    <xf numFmtId="3" fontId="18" fillId="0" borderId="17" xfId="4" applyNumberFormat="1" applyFont="1" applyFill="1" applyBorder="1" applyAlignment="1">
      <alignment vertical="center"/>
    </xf>
    <xf numFmtId="3" fontId="18" fillId="0" borderId="12" xfId="4" applyNumberFormat="1" applyFont="1" applyFill="1" applyBorder="1" applyAlignment="1">
      <alignment vertical="center"/>
    </xf>
    <xf numFmtId="3" fontId="18" fillId="0" borderId="6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vertical="center" wrapText="1"/>
    </xf>
    <xf numFmtId="3" fontId="18" fillId="0" borderId="18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vertical="center"/>
    </xf>
    <xf numFmtId="44" fontId="0" fillId="2" borderId="0" xfId="0" applyNumberFormat="1" applyFill="1" applyBorder="1" applyAlignment="1" applyProtection="1">
      <alignment vertical="center"/>
      <protection hidden="1"/>
    </xf>
    <xf numFmtId="3" fontId="19" fillId="0" borderId="0" xfId="4" applyNumberFormat="1" applyFont="1" applyFill="1" applyBorder="1" applyAlignment="1">
      <alignment vertical="center"/>
    </xf>
    <xf numFmtId="3" fontId="19" fillId="0" borderId="0" xfId="4" applyNumberFormat="1" applyFont="1" applyFill="1" applyBorder="1" applyAlignment="1">
      <alignment vertical="center" wrapText="1"/>
    </xf>
    <xf numFmtId="0" fontId="0" fillId="2" borderId="0" xfId="0" applyFill="1" applyBorder="1" applyAlignment="1" applyProtection="1">
      <alignment horizontal="center" vertical="center"/>
      <protection hidden="1"/>
    </xf>
    <xf numFmtId="44" fontId="0" fillId="2" borderId="0" xfId="0" applyNumberFormat="1" applyFill="1" applyBorder="1" applyAlignment="1" applyProtection="1">
      <alignment horizontal="center" vertical="center"/>
      <protection hidden="1"/>
    </xf>
    <xf numFmtId="165" fontId="0" fillId="2" borderId="0" xfId="3" applyNumberFormat="1" applyFont="1" applyFill="1" applyBorder="1" applyAlignment="1" applyProtection="1">
      <alignment horizontal="center" vertical="center"/>
      <protection hidden="1"/>
    </xf>
    <xf numFmtId="44" fontId="0" fillId="2" borderId="0" xfId="1" applyFont="1" applyFill="1" applyBorder="1" applyAlignment="1" applyProtection="1">
      <alignment vertical="center"/>
      <protection hidden="1"/>
    </xf>
    <xf numFmtId="1" fontId="0" fillId="2" borderId="0" xfId="0" applyNumberFormat="1" applyFill="1" applyBorder="1" applyAlignment="1" applyProtection="1">
      <alignment horizontal="center" vertical="center"/>
      <protection hidden="1"/>
    </xf>
    <xf numFmtId="1" fontId="0" fillId="2" borderId="0" xfId="0" applyNumberFormat="1" applyFont="1" applyFill="1" applyBorder="1" applyAlignment="1" applyProtection="1">
      <alignment horizontal="center" vertical="center"/>
      <protection hidden="1"/>
    </xf>
    <xf numFmtId="9" fontId="0" fillId="2" borderId="0" xfId="0" applyNumberFormat="1" applyFill="1" applyBorder="1" applyAlignment="1" applyProtection="1">
      <alignment horizontal="center" vertical="center"/>
      <protection hidden="1"/>
    </xf>
    <xf numFmtId="165" fontId="16" fillId="4" borderId="13" xfId="0" applyNumberFormat="1" applyFont="1" applyFill="1" applyBorder="1" applyAlignment="1" applyProtection="1">
      <alignment horizontal="center" vertical="center"/>
      <protection hidden="1"/>
    </xf>
    <xf numFmtId="0" fontId="0" fillId="6" borderId="0" xfId="0" applyFill="1" applyBorder="1" applyProtection="1">
      <protection hidden="1"/>
    </xf>
    <xf numFmtId="0" fontId="9" fillId="6" borderId="0" xfId="0" applyFont="1" applyFill="1" applyBorder="1" applyAlignment="1" applyProtection="1">
      <alignment vertical="top" wrapText="1"/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26" fillId="6" borderId="0" xfId="0" applyFont="1" applyFill="1" applyBorder="1" applyAlignment="1" applyProtection="1">
      <alignment vertical="center"/>
      <protection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164" fontId="0" fillId="6" borderId="0" xfId="0" applyNumberFormat="1" applyFill="1" applyBorder="1" applyAlignment="1" applyProtection="1">
      <alignment horizontal="center" vertical="center"/>
      <protection hidden="1"/>
    </xf>
    <xf numFmtId="0" fontId="13" fillId="6" borderId="0" xfId="0" applyFont="1" applyFill="1" applyBorder="1" applyAlignment="1" applyProtection="1">
      <alignment vertical="center"/>
      <protection hidden="1"/>
    </xf>
    <xf numFmtId="0" fontId="4" fillId="6" borderId="0" xfId="0" applyFont="1" applyFill="1" applyBorder="1" applyAlignment="1" applyProtection="1">
      <alignment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15" fillId="6" borderId="0" xfId="0" applyFont="1" applyFill="1" applyBorder="1" applyAlignment="1" applyProtection="1">
      <alignment horizontal="left" vertical="top"/>
      <protection hidden="1"/>
    </xf>
    <xf numFmtId="0" fontId="2" fillId="3" borderId="0" xfId="0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9" fillId="6" borderId="0" xfId="0" applyFont="1" applyFill="1" applyBorder="1" applyAlignment="1" applyProtection="1">
      <alignment horizontal="center" vertical="center"/>
      <protection hidden="1"/>
    </xf>
    <xf numFmtId="0" fontId="12" fillId="6" borderId="0" xfId="2" applyFont="1" applyFill="1" applyBorder="1" applyAlignment="1" applyProtection="1">
      <alignment horizontal="center"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164" fontId="6" fillId="2" borderId="1" xfId="1" applyNumberFormat="1" applyFont="1" applyFill="1" applyBorder="1" applyAlignment="1" applyProtection="1">
      <alignment horizontal="center" vertical="center"/>
      <protection locked="0" hidden="1"/>
    </xf>
    <xf numFmtId="164" fontId="6" fillId="2" borderId="3" xfId="1" applyNumberFormat="1" applyFont="1" applyFill="1" applyBorder="1" applyAlignment="1" applyProtection="1">
      <alignment horizontal="center" vertical="center"/>
      <protection locked="0" hidden="1"/>
    </xf>
    <xf numFmtId="164" fontId="6" fillId="2" borderId="2" xfId="1" applyNumberFormat="1" applyFont="1" applyFill="1" applyBorder="1" applyAlignment="1" applyProtection="1">
      <alignment horizontal="center" vertical="center"/>
      <protection locked="0" hidden="1"/>
    </xf>
    <xf numFmtId="0" fontId="4" fillId="6" borderId="0" xfId="0" applyFont="1" applyFill="1" applyBorder="1" applyAlignment="1" applyProtection="1">
      <alignment horizontal="left" vertical="center"/>
      <protection hidden="1"/>
    </xf>
    <xf numFmtId="44" fontId="6" fillId="2" borderId="1" xfId="1" applyFont="1" applyFill="1" applyBorder="1" applyAlignment="1" applyProtection="1">
      <alignment horizontal="center" vertical="center"/>
      <protection locked="0" hidden="1"/>
    </xf>
    <xf numFmtId="44" fontId="6" fillId="2" borderId="3" xfId="1" applyFont="1" applyFill="1" applyBorder="1" applyAlignment="1" applyProtection="1">
      <alignment horizontal="center" vertical="center"/>
      <protection locked="0" hidden="1"/>
    </xf>
    <xf numFmtId="44" fontId="6" fillId="2" borderId="2" xfId="1" applyFont="1" applyFill="1" applyBorder="1" applyAlignment="1" applyProtection="1">
      <alignment horizontal="center" vertical="center"/>
      <protection locked="0" hidden="1"/>
    </xf>
    <xf numFmtId="0" fontId="4" fillId="6" borderId="5" xfId="0" applyFont="1" applyFill="1" applyBorder="1" applyAlignment="1" applyProtection="1">
      <alignment horizontal="left" vertical="center"/>
      <protection hidden="1"/>
    </xf>
    <xf numFmtId="44" fontId="6" fillId="4" borderId="1" xfId="1" applyFont="1" applyFill="1" applyBorder="1" applyAlignment="1" applyProtection="1">
      <alignment horizontal="center" vertical="center"/>
      <protection hidden="1"/>
    </xf>
    <xf numFmtId="44" fontId="6" fillId="4" borderId="3" xfId="1" applyFont="1" applyFill="1" applyBorder="1" applyAlignment="1" applyProtection="1">
      <alignment horizontal="center" vertical="center"/>
      <protection hidden="1"/>
    </xf>
    <xf numFmtId="44" fontId="6" fillId="4" borderId="2" xfId="1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locked="0" hidden="1"/>
    </xf>
    <xf numFmtId="0" fontId="4" fillId="6" borderId="4" xfId="0" applyFont="1" applyFill="1" applyBorder="1" applyAlignment="1" applyProtection="1">
      <alignment horizontal="left" vertical="center"/>
      <protection hidden="1"/>
    </xf>
    <xf numFmtId="14" fontId="6" fillId="2" borderId="1" xfId="1" applyNumberFormat="1" applyFont="1" applyFill="1" applyBorder="1" applyAlignment="1" applyProtection="1">
      <alignment horizontal="center" vertical="center"/>
      <protection locked="0" hidden="1"/>
    </xf>
    <xf numFmtId="14" fontId="6" fillId="2" borderId="3" xfId="1" applyNumberFormat="1" applyFont="1" applyFill="1" applyBorder="1" applyAlignment="1" applyProtection="1">
      <alignment horizontal="center" vertical="center"/>
      <protection locked="0" hidden="1"/>
    </xf>
    <xf numFmtId="14" fontId="6" fillId="2" borderId="2" xfId="1" applyNumberFormat="1" applyFont="1" applyFill="1" applyBorder="1" applyAlignment="1" applyProtection="1">
      <alignment horizontal="center" vertical="center"/>
      <protection locked="0"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18" fillId="0" borderId="0" xfId="4" quotePrefix="1" applyFont="1" applyFill="1" applyAlignment="1">
      <alignment horizontal="center"/>
    </xf>
    <xf numFmtId="0" fontId="18" fillId="0" borderId="0" xfId="4" applyFont="1" applyFill="1" applyAlignment="1">
      <alignment horizontal="center"/>
    </xf>
    <xf numFmtId="0" fontId="18" fillId="0" borderId="8" xfId="4" applyFont="1" applyFill="1" applyBorder="1" applyAlignment="1">
      <alignment horizontal="center" vertical="center"/>
    </xf>
    <xf numFmtId="0" fontId="18" fillId="0" borderId="9" xfId="4" applyFont="1" applyFill="1" applyBorder="1" applyAlignment="1">
      <alignment horizontal="center" vertical="center"/>
    </xf>
    <xf numFmtId="0" fontId="18" fillId="0" borderId="10" xfId="4" applyFont="1" applyFill="1" applyBorder="1" applyAlignment="1">
      <alignment horizontal="center" vertical="center"/>
    </xf>
    <xf numFmtId="0" fontId="18" fillId="0" borderId="0" xfId="4" quotePrefix="1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</cellXfs>
  <cellStyles count="14">
    <cellStyle name="Hiperligação" xfId="2" builtinId="8"/>
    <cellStyle name="Hiperligação Visitada" xfId="11" builtinId="9" hidden="1"/>
    <cellStyle name="Hiperligação Visitada" xfId="12" builtinId="9" hidden="1"/>
    <cellStyle name="Hiperligação Visitada" xfId="13" builtinId="9" hidden="1"/>
    <cellStyle name="Hiperligação Visitada" xfId="10" builtinId="9" hidden="1"/>
    <cellStyle name="Hiperligação Visitada" xfId="8" builtinId="9" hidden="1"/>
    <cellStyle name="Hiperligação Visitada" xfId="9" builtinId="9" hidden="1"/>
    <cellStyle name="Hiperligação Visitada" xfId="7" builtinId="9" hidden="1"/>
    <cellStyle name="Hiperligação Visitada" xfId="6" builtinId="9" hidden="1"/>
    <cellStyle name="Moeda" xfId="1" builtinId="4"/>
    <cellStyle name="Normal" xfId="0" builtinId="0"/>
    <cellStyle name="Normal 2" xfId="4" xr:uid="{00000000-0005-0000-0000-00000B000000}"/>
    <cellStyle name="Percentagem" xfId="3" builtinId="5"/>
    <cellStyle name="Percentagem 2" xfId="5" xr:uid="{00000000-0005-0000-0000-00000D000000}"/>
  </cellStyles>
  <dxfs count="3"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4" tint="0.79998168889431442"/>
      </font>
      <fill>
        <patternFill>
          <bgColor theme="4" tint="0.79998168889431442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Medium9"/>
  <colors>
    <mruColors>
      <color rgb="FFD6CD77"/>
      <color rgb="FFD7CF76"/>
      <color rgb="FF43A1D0"/>
      <color rgb="FFD77D1A"/>
      <color rgb="FFF5EB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596900</xdr:colOff>
      <xdr:row>1</xdr:row>
      <xdr:rowOff>88900</xdr:rowOff>
    </xdr:from>
    <xdr:to>
      <xdr:col>16</xdr:col>
      <xdr:colOff>634595</xdr:colOff>
      <xdr:row>1</xdr:row>
      <xdr:rowOff>1193800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800" y="279400"/>
          <a:ext cx="2056995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1</xdr:row>
      <xdr:rowOff>127000</xdr:rowOff>
    </xdr:from>
    <xdr:to>
      <xdr:col>16</xdr:col>
      <xdr:colOff>228195</xdr:colOff>
      <xdr:row>1</xdr:row>
      <xdr:rowOff>1231900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01300" y="317500"/>
          <a:ext cx="205699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uwu.pt/index.php/pt/contacto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uwu.pt/index.php/pt/contact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Q9"/>
  <sheetViews>
    <sheetView showGridLines="0" showRowColHeaders="0" topLeftCell="A2" workbookViewId="0" xr3:uid="{AEA406A1-0E4B-5B11-9CD5-51D6E497D94C}">
      <selection activeCell="C6" sqref="C6:P6"/>
    </sheetView>
  </sheetViews>
  <sheetFormatPr defaultColWidth="8.875" defaultRowHeight="15" x14ac:dyDescent="0.2"/>
  <cols>
    <col min="1" max="1" width="6.45703125" style="1" customWidth="1"/>
    <col min="2" max="4" width="8.875" style="1"/>
    <col min="5" max="5" width="17.62109375" style="1" customWidth="1"/>
    <col min="6" max="6" width="12.375" style="1" bestFit="1" customWidth="1"/>
    <col min="7" max="8" width="8.875" style="1"/>
    <col min="9" max="9" width="25.15234375" style="1" bestFit="1" customWidth="1"/>
    <col min="10" max="16" width="8.875" style="1"/>
    <col min="17" max="17" width="11.703125" style="1" customWidth="1"/>
    <col min="18" max="16384" width="8.875" style="1"/>
  </cols>
  <sheetData>
    <row r="2" spans="2:17" ht="105" customHeight="1" x14ac:dyDescent="0.2">
      <c r="B2" s="2"/>
      <c r="C2" s="81" t="s">
        <v>5</v>
      </c>
      <c r="D2" s="82"/>
      <c r="E2" s="82"/>
      <c r="F2" s="82"/>
      <c r="G2" s="82"/>
      <c r="H2" s="82"/>
      <c r="I2" s="82"/>
      <c r="J2" s="82"/>
      <c r="K2" s="82"/>
      <c r="L2" s="82"/>
      <c r="M2" s="2"/>
      <c r="N2" s="2"/>
      <c r="O2" s="2"/>
      <c r="P2" s="2"/>
      <c r="Q2" s="2"/>
    </row>
    <row r="3" spans="2:17" x14ac:dyDescent="0.2">
      <c r="B3" s="83"/>
      <c r="C3" s="83"/>
      <c r="D3" s="83"/>
      <c r="E3" s="83"/>
      <c r="F3" s="83"/>
      <c r="G3" s="83"/>
      <c r="H3" s="83"/>
      <c r="I3" s="83"/>
    </row>
    <row r="4" spans="2:17" ht="33.75" customHeight="1" x14ac:dyDescent="0.2">
      <c r="B4" s="84" t="s">
        <v>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2:17" x14ac:dyDescent="0.2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2:17" ht="18" customHeight="1" x14ac:dyDescent="0.2">
      <c r="B6" s="71"/>
      <c r="C6" s="85" t="s">
        <v>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71"/>
    </row>
    <row r="7" spans="2:17" ht="18" customHeight="1" x14ac:dyDescent="0.2">
      <c r="B7" s="71"/>
      <c r="C7" s="86" t="s">
        <v>4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71"/>
    </row>
    <row r="8" spans="2:17" ht="16.5" customHeight="1" x14ac:dyDescent="0.2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1"/>
    </row>
    <row r="9" spans="2:17" x14ac:dyDescent="0.2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1"/>
    </row>
  </sheetData>
  <sheetProtection password="EC5F" sheet="1" objects="1" scenarios="1"/>
  <dataConsolidate/>
  <mergeCells count="5">
    <mergeCell ref="C2:L2"/>
    <mergeCell ref="B3:I3"/>
    <mergeCell ref="B4:Q4"/>
    <mergeCell ref="C6:P6"/>
    <mergeCell ref="C7:P7"/>
  </mergeCells>
  <hyperlinks>
    <hyperlink ref="C7" r:id="rId1" display="http://uwu.pt/index.php/pt/contactos" xr:uid="{00000000-0004-0000-0000-000000000000}"/>
  </hyperlinks>
  <pageMargins left="0.25" right="0.25" top="0.75" bottom="0.75" header="0.3" footer="0.3"/>
  <pageSetup paperSize="9" scale="55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B2:Y25"/>
  <sheetViews>
    <sheetView showGridLines="0" showRowColHeaders="0" tabSelected="1" topLeftCell="A10" workbookViewId="0" xr3:uid="{958C4451-9541-5A59-BF78-D2F731DF1C81}">
      <selection activeCell="B23" sqref="B23:O23"/>
    </sheetView>
  </sheetViews>
  <sheetFormatPr defaultColWidth="8.875" defaultRowHeight="15" x14ac:dyDescent="0.2"/>
  <cols>
    <col min="1" max="1" width="6.45703125" style="1" customWidth="1"/>
    <col min="2" max="4" width="8.875" style="1"/>
    <col min="5" max="5" width="22.328125" style="1" customWidth="1"/>
    <col min="6" max="8" width="10.89453125" style="1" customWidth="1"/>
    <col min="9" max="12" width="9.28125" style="1" customWidth="1"/>
    <col min="13" max="16" width="8.875" style="1"/>
    <col min="17" max="17" width="7.80078125" style="6" customWidth="1"/>
    <col min="18" max="18" width="11.8359375" style="63" hidden="1" customWidth="1"/>
    <col min="19" max="19" width="13.71875" style="63" hidden="1" customWidth="1"/>
    <col min="20" max="20" width="12.64453125" style="63" hidden="1" customWidth="1"/>
    <col min="21" max="21" width="6.3203125" style="63" hidden="1" customWidth="1"/>
    <col min="22" max="22" width="10.4921875" style="1" hidden="1" customWidth="1"/>
    <col min="23" max="23" width="15.6015625" style="1" hidden="1" customWidth="1"/>
    <col min="24" max="25" width="8.875" style="1" hidden="1" customWidth="1"/>
    <col min="26" max="26" width="0" style="1" hidden="1" customWidth="1"/>
    <col min="27" max="16384" width="8.875" style="1"/>
  </cols>
  <sheetData>
    <row r="2" spans="2:23" ht="105" customHeight="1" x14ac:dyDescent="0.2">
      <c r="B2" s="2"/>
      <c r="C2" s="81" t="s">
        <v>5</v>
      </c>
      <c r="D2" s="82"/>
      <c r="E2" s="82"/>
      <c r="F2" s="82"/>
      <c r="G2" s="82"/>
      <c r="H2" s="82"/>
      <c r="I2" s="82"/>
      <c r="J2" s="82"/>
      <c r="K2" s="82"/>
      <c r="L2" s="82"/>
      <c r="M2" s="2"/>
      <c r="N2" s="2"/>
      <c r="O2" s="2"/>
      <c r="P2" s="2"/>
      <c r="Q2" s="7"/>
    </row>
    <row r="3" spans="2:23" ht="15" customHeight="1" x14ac:dyDescent="0.2">
      <c r="B3" s="106"/>
      <c r="C3" s="106"/>
      <c r="D3" s="106"/>
      <c r="E3" s="106"/>
      <c r="F3" s="106"/>
      <c r="G3" s="106"/>
      <c r="H3" s="106"/>
      <c r="I3" s="106"/>
    </row>
    <row r="4" spans="2:23" ht="30" customHeight="1" x14ac:dyDescent="0.2"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2:23" s="9" customFormat="1" ht="24" customHeight="1" x14ac:dyDescent="0.2">
      <c r="B5" s="73"/>
      <c r="C5" s="74"/>
      <c r="D5" s="75"/>
      <c r="E5" s="75"/>
      <c r="F5" s="76"/>
      <c r="G5" s="76"/>
      <c r="H5" s="76"/>
      <c r="I5" s="73"/>
      <c r="J5" s="73"/>
      <c r="K5" s="73"/>
      <c r="L5" s="73"/>
      <c r="M5" s="73"/>
      <c r="N5" s="73"/>
      <c r="O5" s="73"/>
      <c r="P5" s="73"/>
      <c r="Q5" s="77"/>
      <c r="R5" s="63"/>
      <c r="S5" s="63" t="s">
        <v>48</v>
      </c>
      <c r="T5" s="63" t="s">
        <v>47</v>
      </c>
      <c r="U5" s="63"/>
      <c r="V5" s="9" t="s">
        <v>58</v>
      </c>
      <c r="W5" s="9" t="s">
        <v>59</v>
      </c>
    </row>
    <row r="6" spans="2:23" s="9" customFormat="1" ht="24" customHeight="1" x14ac:dyDescent="0.2">
      <c r="B6" s="73"/>
      <c r="C6" s="92" t="s">
        <v>26</v>
      </c>
      <c r="D6" s="92"/>
      <c r="E6" s="102"/>
      <c r="F6" s="103">
        <v>42583</v>
      </c>
      <c r="G6" s="104"/>
      <c r="H6" s="105"/>
      <c r="I6" s="73"/>
      <c r="J6" s="78" t="s">
        <v>27</v>
      </c>
      <c r="K6" s="73"/>
      <c r="L6" s="73"/>
      <c r="M6" s="103">
        <v>42948</v>
      </c>
      <c r="N6" s="104"/>
      <c r="O6" s="105"/>
      <c r="P6" s="73"/>
      <c r="Q6" s="77"/>
      <c r="R6" s="63"/>
      <c r="S6" s="63">
        <f>SUM(M6-F6)</f>
        <v>365</v>
      </c>
      <c r="T6" s="67">
        <f>SUM(S6/30*2)</f>
        <v>24.333333333333332</v>
      </c>
      <c r="U6" s="63" t="s">
        <v>53</v>
      </c>
      <c r="V6" s="66">
        <f>IFERROR(SUM(((F10/N10)*12)/52),0)</f>
        <v>0</v>
      </c>
      <c r="W6" s="66">
        <f>SUM(V6*(N10*52/12)/22)</f>
        <v>0</v>
      </c>
    </row>
    <row r="7" spans="2:23" s="9" customFormat="1" ht="24" customHeight="1" x14ac:dyDescent="0.2">
      <c r="B7" s="73"/>
      <c r="C7" s="74" t="s">
        <v>28</v>
      </c>
      <c r="D7" s="75"/>
      <c r="E7" s="75"/>
      <c r="F7" s="76"/>
      <c r="G7" s="76"/>
      <c r="H7" s="76"/>
      <c r="I7" s="73"/>
      <c r="J7" s="74" t="s">
        <v>28</v>
      </c>
      <c r="K7" s="73"/>
      <c r="L7" s="73"/>
      <c r="M7" s="73"/>
      <c r="N7" s="73"/>
      <c r="O7" s="73"/>
      <c r="P7" s="73"/>
      <c r="Q7" s="77"/>
      <c r="R7" s="63"/>
      <c r="S7" s="63"/>
      <c r="T7" s="68">
        <f>IF(T6&gt;22,22,T6)</f>
        <v>22</v>
      </c>
      <c r="U7" s="63" t="s">
        <v>52</v>
      </c>
      <c r="W7" s="9" t="s">
        <v>60</v>
      </c>
    </row>
    <row r="8" spans="2:23" s="9" customFormat="1" ht="24" customHeight="1" x14ac:dyDescent="0.2">
      <c r="B8" s="73"/>
      <c r="C8" s="78" t="s">
        <v>30</v>
      </c>
      <c r="D8" s="75"/>
      <c r="E8" s="75"/>
      <c r="F8" s="89" t="s">
        <v>33</v>
      </c>
      <c r="G8" s="90"/>
      <c r="H8" s="91"/>
      <c r="I8" s="73"/>
      <c r="J8" s="78" t="s">
        <v>24</v>
      </c>
      <c r="K8" s="73"/>
      <c r="L8" s="73"/>
      <c r="M8" s="73"/>
      <c r="N8" s="100">
        <v>0</v>
      </c>
      <c r="O8" s="101"/>
      <c r="P8" s="73"/>
      <c r="Q8" s="77"/>
      <c r="R8" s="63"/>
      <c r="S8" s="63"/>
      <c r="T8" s="63"/>
      <c r="U8" s="63"/>
      <c r="W8" s="66">
        <f>W6*T7</f>
        <v>0</v>
      </c>
    </row>
    <row r="9" spans="2:23" s="9" customFormat="1" ht="24" customHeight="1" x14ac:dyDescent="0.2">
      <c r="B9" s="73"/>
      <c r="C9" s="75"/>
      <c r="D9" s="75"/>
      <c r="E9" s="75"/>
      <c r="F9" s="76"/>
      <c r="G9" s="76"/>
      <c r="H9" s="76"/>
      <c r="I9" s="73"/>
      <c r="J9" s="78"/>
      <c r="K9" s="73"/>
      <c r="L9" s="73"/>
      <c r="M9" s="73"/>
      <c r="N9" s="73"/>
      <c r="O9" s="73"/>
      <c r="P9" s="73"/>
      <c r="Q9" s="77"/>
      <c r="R9" s="63" t="s">
        <v>57</v>
      </c>
      <c r="S9" s="63" t="s">
        <v>54</v>
      </c>
      <c r="T9" s="63" t="s">
        <v>55</v>
      </c>
      <c r="U9" s="63"/>
      <c r="W9" s="9" t="s">
        <v>62</v>
      </c>
    </row>
    <row r="10" spans="2:23" s="9" customFormat="1" ht="24" customHeight="1" x14ac:dyDescent="0.2">
      <c r="B10" s="73"/>
      <c r="C10" s="78" t="s">
        <v>29</v>
      </c>
      <c r="D10" s="75"/>
      <c r="E10" s="75"/>
      <c r="F10" s="93">
        <v>0</v>
      </c>
      <c r="G10" s="94"/>
      <c r="H10" s="95"/>
      <c r="I10" s="73"/>
      <c r="J10" s="78" t="s">
        <v>25</v>
      </c>
      <c r="K10" s="73"/>
      <c r="L10" s="73"/>
      <c r="M10" s="73"/>
      <c r="N10" s="100">
        <v>40</v>
      </c>
      <c r="O10" s="101"/>
      <c r="P10" s="73"/>
      <c r="Q10" s="77"/>
      <c r="R10" s="64">
        <f>F10-1</f>
        <v>-1</v>
      </c>
      <c r="S10" s="65">
        <f ca="1">IFERROR(VLOOKUP(R10,INDIRECT(T10),T12,TRUE()),0)</f>
        <v>0</v>
      </c>
      <c r="T10" s="63" t="str">
        <f>IF(F8=VAR!B2,"naocasado",IF(Simulador!F8=VAR!B3,"casadoum",IF(Simulador!F8=VAR!B4,"casadodois",IF(Simulador!F8=VAR!B5,"defecientenao",IF(Simulador!F8=VAR!B6,"defecienteum",IF(Simulador!F8=VAR!B7,"defecientedois"))))))</f>
        <v>naocasado</v>
      </c>
      <c r="U10" s="63"/>
      <c r="W10" s="60">
        <f ca="1">IFERROR((W8-F15-F17),0)</f>
        <v>0</v>
      </c>
    </row>
    <row r="11" spans="2:23" s="9" customFormat="1" ht="24" customHeight="1" x14ac:dyDescent="0.2">
      <c r="B11" s="73"/>
      <c r="C11" s="75"/>
      <c r="D11" s="75"/>
      <c r="E11" s="75"/>
      <c r="F11" s="76"/>
      <c r="G11" s="76"/>
      <c r="H11" s="76"/>
      <c r="I11" s="73"/>
      <c r="J11" s="78"/>
      <c r="K11" s="73"/>
      <c r="L11" s="76"/>
      <c r="M11" s="76"/>
      <c r="N11" s="76"/>
      <c r="O11" s="73"/>
      <c r="P11" s="73"/>
      <c r="Q11" s="77"/>
      <c r="R11" s="63"/>
      <c r="S11" s="63" t="s">
        <v>61</v>
      </c>
      <c r="T11" s="63" t="s">
        <v>56</v>
      </c>
      <c r="U11" s="63"/>
    </row>
    <row r="12" spans="2:23" ht="15" customHeight="1" x14ac:dyDescent="0.2">
      <c r="S12" s="69">
        <v>0.11</v>
      </c>
      <c r="T12" s="63">
        <f>N8+2</f>
        <v>2</v>
      </c>
    </row>
    <row r="13" spans="2:23" ht="30" customHeight="1" x14ac:dyDescent="0.2">
      <c r="B13" s="107" t="s">
        <v>2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2:23" s="9" customFormat="1" ht="24" customHeight="1" x14ac:dyDescent="0.2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7"/>
      <c r="R14" s="63"/>
      <c r="S14" s="63"/>
      <c r="T14" s="63"/>
      <c r="U14" s="63"/>
    </row>
    <row r="15" spans="2:23" s="9" customFormat="1" ht="24" customHeight="1" x14ac:dyDescent="0.2">
      <c r="B15" s="73"/>
      <c r="C15" s="92" t="s">
        <v>44</v>
      </c>
      <c r="D15" s="92"/>
      <c r="E15" s="96"/>
      <c r="F15" s="97">
        <f ca="1">IFERROR(SUM(W8*S10),0)</f>
        <v>0</v>
      </c>
      <c r="G15" s="98"/>
      <c r="H15" s="99"/>
      <c r="I15" s="73"/>
      <c r="J15" s="92" t="s">
        <v>43</v>
      </c>
      <c r="K15" s="92"/>
      <c r="L15" s="96"/>
      <c r="M15" s="70">
        <f ca="1">S10</f>
        <v>0</v>
      </c>
      <c r="N15" s="73"/>
      <c r="O15" s="73"/>
      <c r="P15" s="73"/>
      <c r="Q15" s="77"/>
      <c r="R15" s="63"/>
      <c r="S15" s="63"/>
      <c r="T15" s="63"/>
      <c r="U15" s="63"/>
    </row>
    <row r="16" spans="2:23" s="9" customFormat="1" ht="24" customHeight="1" x14ac:dyDescent="0.2">
      <c r="B16" s="73"/>
      <c r="C16" s="75"/>
      <c r="D16" s="73"/>
      <c r="E16" s="73"/>
      <c r="F16" s="79"/>
      <c r="G16" s="79"/>
      <c r="H16" s="79"/>
      <c r="I16" s="73"/>
      <c r="J16" s="73"/>
      <c r="K16" s="73"/>
      <c r="L16" s="73"/>
      <c r="M16" s="73"/>
      <c r="N16" s="73"/>
      <c r="O16" s="73"/>
      <c r="P16" s="73"/>
      <c r="Q16" s="77"/>
      <c r="R16" s="63"/>
      <c r="S16" s="63"/>
      <c r="T16" s="63"/>
      <c r="U16" s="63"/>
    </row>
    <row r="17" spans="2:21" s="9" customFormat="1" ht="24" customHeight="1" x14ac:dyDescent="0.2">
      <c r="B17" s="73"/>
      <c r="C17" s="92" t="s">
        <v>45</v>
      </c>
      <c r="D17" s="92"/>
      <c r="E17" s="96"/>
      <c r="F17" s="97">
        <f>IFERROR(SUM(W8*S12),0)</f>
        <v>0</v>
      </c>
      <c r="G17" s="98"/>
      <c r="H17" s="99"/>
      <c r="I17" s="73"/>
      <c r="J17" s="73"/>
      <c r="K17" s="73"/>
      <c r="L17" s="73"/>
      <c r="M17" s="73"/>
      <c r="N17" s="73"/>
      <c r="O17" s="73"/>
      <c r="P17" s="73"/>
      <c r="Q17" s="77"/>
      <c r="R17" s="63"/>
      <c r="S17" s="63"/>
      <c r="T17" s="63"/>
      <c r="U17" s="63"/>
    </row>
    <row r="18" spans="2:21" s="9" customFormat="1" ht="24" customHeight="1" x14ac:dyDescent="0.2">
      <c r="B18" s="73"/>
      <c r="C18" s="75"/>
      <c r="D18" s="73"/>
      <c r="E18" s="73"/>
      <c r="F18" s="79"/>
      <c r="G18" s="79"/>
      <c r="H18" s="79"/>
      <c r="I18" s="73"/>
      <c r="J18" s="73"/>
      <c r="K18" s="73"/>
      <c r="L18" s="73"/>
      <c r="M18" s="73"/>
      <c r="N18" s="73"/>
      <c r="O18" s="73"/>
      <c r="P18" s="73"/>
      <c r="Q18" s="77"/>
      <c r="R18" s="63"/>
      <c r="S18" s="63"/>
      <c r="T18" s="63"/>
      <c r="U18" s="63"/>
    </row>
    <row r="19" spans="2:21" s="9" customFormat="1" ht="24" customHeight="1" x14ac:dyDescent="0.2">
      <c r="B19" s="73"/>
      <c r="C19" s="92" t="s">
        <v>46</v>
      </c>
      <c r="D19" s="92"/>
      <c r="E19" s="96"/>
      <c r="F19" s="97">
        <f ca="1">W10</f>
        <v>0</v>
      </c>
      <c r="G19" s="98"/>
      <c r="H19" s="99"/>
      <c r="I19" s="73"/>
      <c r="J19" s="92"/>
      <c r="K19" s="92"/>
      <c r="L19" s="92"/>
      <c r="M19" s="73"/>
      <c r="N19" s="92"/>
      <c r="O19" s="92"/>
      <c r="P19" s="92"/>
      <c r="Q19" s="77"/>
      <c r="R19" s="63"/>
      <c r="S19" s="63"/>
      <c r="T19" s="63"/>
      <c r="U19" s="63"/>
    </row>
    <row r="20" spans="2:21" s="9" customFormat="1" ht="24" customHeight="1" x14ac:dyDescent="0.2">
      <c r="B20" s="73"/>
      <c r="C20" s="75"/>
      <c r="D20" s="73"/>
      <c r="E20" s="73"/>
      <c r="F20" s="79"/>
      <c r="G20" s="79"/>
      <c r="H20" s="79"/>
      <c r="I20" s="73"/>
      <c r="J20" s="75"/>
      <c r="K20" s="73"/>
      <c r="L20" s="73"/>
      <c r="M20" s="73"/>
      <c r="N20" s="79"/>
      <c r="O20" s="79"/>
      <c r="P20" s="79"/>
      <c r="Q20" s="77"/>
      <c r="R20" s="63"/>
      <c r="S20" s="63"/>
      <c r="T20" s="63"/>
      <c r="U20" s="63"/>
    </row>
    <row r="21" spans="2:21" s="9" customFormat="1" ht="24" customHeight="1" x14ac:dyDescent="0.2">
      <c r="B21" s="73"/>
      <c r="C21" s="80"/>
      <c r="D21" s="73"/>
      <c r="E21" s="73"/>
      <c r="F21" s="79"/>
      <c r="G21" s="79"/>
      <c r="H21" s="79"/>
      <c r="I21" s="73"/>
      <c r="J21" s="73"/>
      <c r="K21" s="73"/>
      <c r="L21" s="73"/>
      <c r="M21" s="73"/>
      <c r="N21" s="73"/>
      <c r="O21" s="73"/>
      <c r="P21" s="73"/>
      <c r="Q21" s="77"/>
      <c r="R21" s="63"/>
      <c r="S21" s="63"/>
      <c r="T21" s="63"/>
      <c r="U21" s="63"/>
    </row>
    <row r="22" spans="2:21" ht="18.75" customHeight="1" x14ac:dyDescent="0.2">
      <c r="C22" s="3"/>
      <c r="F22" s="4"/>
      <c r="G22" s="4"/>
      <c r="H22" s="4"/>
    </row>
    <row r="23" spans="2:21" ht="18.75" customHeight="1" x14ac:dyDescent="0.2">
      <c r="B23" s="88" t="s">
        <v>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"/>
      <c r="Q23" s="8"/>
    </row>
    <row r="24" spans="2:21" ht="18.75" customHeight="1" x14ac:dyDescent="0.2">
      <c r="B24" s="87" t="s">
        <v>4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5"/>
      <c r="Q24" s="8"/>
    </row>
    <row r="25" spans="2:21" ht="15" customHeight="1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/>
    </row>
  </sheetData>
  <sheetProtection password="EC5F" sheet="1" objects="1" scenarios="1" autoFilter="0"/>
  <dataConsolidate/>
  <mergeCells count="22">
    <mergeCell ref="C6:E6"/>
    <mergeCell ref="F6:H6"/>
    <mergeCell ref="C2:L2"/>
    <mergeCell ref="B3:I3"/>
    <mergeCell ref="B13:Q13"/>
    <mergeCell ref="B4:Q4"/>
    <mergeCell ref="M6:O6"/>
    <mergeCell ref="B24:O24"/>
    <mergeCell ref="B23:O23"/>
    <mergeCell ref="F8:H8"/>
    <mergeCell ref="N19:P19"/>
    <mergeCell ref="F10:H10"/>
    <mergeCell ref="J19:L19"/>
    <mergeCell ref="C19:E19"/>
    <mergeCell ref="F19:H19"/>
    <mergeCell ref="C15:E15"/>
    <mergeCell ref="F15:H15"/>
    <mergeCell ref="C17:E17"/>
    <mergeCell ref="F17:H17"/>
    <mergeCell ref="J15:L15"/>
    <mergeCell ref="N8:O8"/>
    <mergeCell ref="N10:O10"/>
  </mergeCells>
  <conditionalFormatting sqref="C16:H16 C15:E15 C18:H18 C17:E17 C20:H20 C19:E19">
    <cfRule type="expression" dxfId="2" priority="3">
      <formula>$F$8="Colaborador"</formula>
    </cfRule>
  </conditionalFormatting>
  <conditionalFormatting sqref="J19:P20">
    <cfRule type="expression" dxfId="1" priority="2">
      <formula>$F$8="Empresa"</formula>
    </cfRule>
  </conditionalFormatting>
  <conditionalFormatting sqref="J15:L15">
    <cfRule type="expression" dxfId="0" priority="1">
      <formula>$F$8="Colaborador"</formula>
    </cfRule>
  </conditionalFormatting>
  <dataValidations count="2">
    <dataValidation type="list" allowBlank="1" showInputMessage="1" showErrorMessage="1" sqref="F8:H8" xr:uid="{00000000-0002-0000-0100-000000000000}">
      <formula1>situacao</formula1>
    </dataValidation>
    <dataValidation type="list" allowBlank="1" showInputMessage="1" showErrorMessage="1" sqref="N8" xr:uid="{00000000-0002-0000-0100-000001000000}">
      <formula1>dependentes</formula1>
    </dataValidation>
  </dataValidations>
  <hyperlinks>
    <hyperlink ref="B24" r:id="rId1" display="http://uwu.pt/index.php/pt/contactos" xr:uid="{00000000-0004-0000-0100-000000000000}"/>
  </hyperlinks>
  <pageMargins left="0.25" right="0.25" top="0.75" bottom="0.75" header="0.3" footer="0.3"/>
  <pageSetup paperSize="9" scale="55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/>
  <dimension ref="A1:C7"/>
  <sheetViews>
    <sheetView workbookViewId="0" xr3:uid="{842E5F09-E766-5B8D-85AF-A39847EA96FD}">
      <selection activeCell="C4" sqref="C4"/>
    </sheetView>
  </sheetViews>
  <sheetFormatPr defaultColWidth="8.875" defaultRowHeight="15" x14ac:dyDescent="0.2"/>
  <cols>
    <col min="1" max="1" width="10.89453125" style="43" bestFit="1" customWidth="1"/>
    <col min="2" max="2" width="27.44140625" style="43" bestFit="1" customWidth="1"/>
    <col min="3" max="16384" width="8.875" style="43"/>
  </cols>
  <sheetData>
    <row r="1" spans="1:3" x14ac:dyDescent="0.2">
      <c r="A1" s="44" t="s">
        <v>31</v>
      </c>
      <c r="B1" s="44" t="s">
        <v>32</v>
      </c>
      <c r="C1" s="43" t="s">
        <v>49</v>
      </c>
    </row>
    <row r="2" spans="1:3" x14ac:dyDescent="0.2">
      <c r="A2" s="45">
        <v>0</v>
      </c>
      <c r="B2" s="45" t="s">
        <v>33</v>
      </c>
      <c r="C2" s="43" t="s">
        <v>50</v>
      </c>
    </row>
    <row r="3" spans="1:3" x14ac:dyDescent="0.2">
      <c r="A3" s="45">
        <v>1</v>
      </c>
      <c r="B3" s="45" t="s">
        <v>34</v>
      </c>
      <c r="C3" s="43" t="s">
        <v>51</v>
      </c>
    </row>
    <row r="4" spans="1:3" x14ac:dyDescent="0.2">
      <c r="A4" s="45">
        <v>2</v>
      </c>
      <c r="B4" s="45" t="s">
        <v>35</v>
      </c>
    </row>
    <row r="5" spans="1:3" x14ac:dyDescent="0.2">
      <c r="A5" s="45">
        <v>3</v>
      </c>
      <c r="B5" s="45" t="s">
        <v>36</v>
      </c>
    </row>
    <row r="6" spans="1:3" x14ac:dyDescent="0.2">
      <c r="A6" s="45">
        <v>4</v>
      </c>
      <c r="B6" s="45" t="s">
        <v>37</v>
      </c>
    </row>
    <row r="7" spans="1:3" x14ac:dyDescent="0.2">
      <c r="A7" s="45">
        <v>5</v>
      </c>
      <c r="B7" s="45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226"/>
  <sheetViews>
    <sheetView workbookViewId="0" xr3:uid="{51F8DEE0-4D01-5F28-A812-FC0BD7CAC4A5}">
      <selection activeCell="AV10" sqref="AV10:BA39"/>
    </sheetView>
  </sheetViews>
  <sheetFormatPr defaultColWidth="11.43359375" defaultRowHeight="15" x14ac:dyDescent="0.2"/>
  <cols>
    <col min="1" max="1" width="11.97265625" style="42" bestFit="1" customWidth="1"/>
    <col min="2" max="2" width="35.109375" style="42" bestFit="1" customWidth="1"/>
    <col min="3" max="3" width="6.1875" style="42" customWidth="1"/>
    <col min="4" max="8" width="11.43359375" style="42"/>
    <col min="11" max="11" width="35.109375" bestFit="1" customWidth="1"/>
    <col min="20" max="20" width="35.109375" bestFit="1" customWidth="1"/>
    <col min="29" max="29" width="35.109375" bestFit="1" customWidth="1"/>
    <col min="38" max="38" width="35.109375" bestFit="1" customWidth="1"/>
    <col min="47" max="47" width="35.109375" bestFit="1" customWidth="1"/>
  </cols>
  <sheetData>
    <row r="1" spans="1:54" x14ac:dyDescent="0.2">
      <c r="A1" s="108" t="s">
        <v>63</v>
      </c>
      <c r="B1" s="109"/>
      <c r="C1" s="109"/>
      <c r="D1" s="109"/>
      <c r="E1" s="109"/>
      <c r="F1" s="109"/>
      <c r="G1" s="109"/>
      <c r="H1" s="109"/>
      <c r="J1" s="108" t="s">
        <v>63</v>
      </c>
      <c r="K1" s="109"/>
      <c r="L1" s="109"/>
      <c r="M1" s="109"/>
      <c r="N1" s="109"/>
      <c r="O1" s="109"/>
      <c r="P1" s="109"/>
      <c r="Q1" s="109"/>
      <c r="S1" s="113" t="s">
        <v>63</v>
      </c>
      <c r="T1" s="114"/>
      <c r="U1" s="114"/>
      <c r="V1" s="114"/>
      <c r="W1" s="114"/>
      <c r="X1" s="114"/>
      <c r="Y1" s="114"/>
      <c r="Z1" s="114"/>
      <c r="AB1" s="109" t="s">
        <v>63</v>
      </c>
      <c r="AC1" s="109"/>
      <c r="AD1" s="109"/>
      <c r="AE1" s="109"/>
      <c r="AF1" s="109"/>
      <c r="AG1" s="109"/>
      <c r="AH1" s="109"/>
      <c r="AI1" s="109"/>
      <c r="AK1" s="108" t="s">
        <v>63</v>
      </c>
      <c r="AL1" s="109"/>
      <c r="AM1" s="109"/>
      <c r="AN1" s="109"/>
      <c r="AO1" s="109"/>
      <c r="AP1" s="109"/>
      <c r="AQ1" s="109"/>
      <c r="AR1" s="109"/>
      <c r="AT1" s="108" t="s">
        <v>63</v>
      </c>
      <c r="AU1" s="109"/>
      <c r="AV1" s="109"/>
      <c r="AW1" s="109"/>
      <c r="AX1" s="109"/>
      <c r="AY1" s="109"/>
      <c r="AZ1" s="109"/>
      <c r="BA1" s="109"/>
    </row>
    <row r="2" spans="1:54" x14ac:dyDescent="0.2">
      <c r="A2" s="10"/>
      <c r="B2" s="10"/>
      <c r="C2" s="10"/>
      <c r="D2" s="10"/>
      <c r="E2" s="10"/>
      <c r="F2" s="10"/>
      <c r="G2" s="10"/>
      <c r="H2" s="10"/>
      <c r="J2" s="10"/>
      <c r="K2" s="15"/>
      <c r="L2" s="10"/>
      <c r="M2" s="10"/>
      <c r="N2" s="10"/>
      <c r="O2" s="10"/>
      <c r="P2" s="10"/>
      <c r="Q2" s="10"/>
      <c r="S2" s="35"/>
      <c r="T2" s="15"/>
      <c r="U2" s="10"/>
      <c r="V2" s="10"/>
      <c r="W2" s="10"/>
      <c r="X2" s="10"/>
      <c r="Y2" s="10"/>
      <c r="Z2" s="10"/>
      <c r="AB2" s="38"/>
      <c r="AC2" s="15"/>
      <c r="AD2" s="10"/>
      <c r="AE2" s="10"/>
      <c r="AF2" s="10"/>
      <c r="AG2" s="10"/>
      <c r="AH2" s="10"/>
      <c r="AI2" s="10"/>
      <c r="AK2" s="10"/>
      <c r="AL2" s="15"/>
      <c r="AM2" s="10"/>
      <c r="AN2" s="10"/>
      <c r="AO2" s="10"/>
      <c r="AP2" s="10"/>
      <c r="AQ2" s="10"/>
      <c r="AR2" s="10"/>
      <c r="AT2" s="10"/>
      <c r="AU2" s="15"/>
      <c r="AV2" s="10"/>
      <c r="AW2" s="10"/>
      <c r="AX2" s="10"/>
      <c r="AY2" s="10"/>
      <c r="AZ2" s="10"/>
      <c r="BA2" s="10"/>
    </row>
    <row r="3" spans="1:54" x14ac:dyDescent="0.2">
      <c r="A3" s="11" t="s">
        <v>6</v>
      </c>
      <c r="B3" s="12"/>
      <c r="C3" s="11"/>
      <c r="D3" s="11"/>
      <c r="E3" s="11"/>
      <c r="F3" s="11"/>
      <c r="G3" s="11"/>
      <c r="H3" s="11"/>
      <c r="J3" s="11" t="s">
        <v>12</v>
      </c>
      <c r="K3" s="12"/>
      <c r="L3" s="12"/>
      <c r="M3" s="12"/>
      <c r="N3" s="12"/>
      <c r="O3" s="12"/>
      <c r="P3" s="12"/>
      <c r="Q3" s="12"/>
      <c r="S3" s="11" t="s">
        <v>15</v>
      </c>
      <c r="T3" s="12"/>
      <c r="U3" s="12"/>
      <c r="V3" s="12"/>
      <c r="W3" s="12"/>
      <c r="X3" s="12"/>
      <c r="Y3" s="12"/>
      <c r="Z3" s="12"/>
      <c r="AB3" s="11" t="s">
        <v>18</v>
      </c>
      <c r="AC3" s="12"/>
      <c r="AD3" s="12"/>
      <c r="AE3" s="12"/>
      <c r="AF3" s="12"/>
      <c r="AG3" s="12"/>
      <c r="AH3" s="12"/>
      <c r="AI3" s="12"/>
      <c r="AK3" s="11" t="s">
        <v>20</v>
      </c>
      <c r="AL3" s="12"/>
      <c r="AM3" s="12"/>
      <c r="AN3" s="12"/>
      <c r="AO3" s="12"/>
      <c r="AP3" s="12"/>
      <c r="AQ3" s="12"/>
      <c r="AR3" s="12"/>
      <c r="AT3" s="11" t="s">
        <v>22</v>
      </c>
      <c r="AU3" s="12"/>
      <c r="AV3" s="12"/>
      <c r="AW3" s="12"/>
      <c r="AX3" s="12"/>
      <c r="AY3" s="12"/>
      <c r="AZ3" s="12"/>
      <c r="BA3" s="12"/>
    </row>
    <row r="4" spans="1:54" x14ac:dyDescent="0.2">
      <c r="A4" s="10"/>
      <c r="B4" s="10"/>
      <c r="C4" s="10"/>
      <c r="D4" s="10"/>
      <c r="E4" s="10"/>
      <c r="F4" s="10"/>
      <c r="G4" s="10"/>
      <c r="H4" s="10"/>
      <c r="J4" s="25"/>
      <c r="K4" s="15"/>
      <c r="L4" s="10"/>
      <c r="M4" s="10"/>
      <c r="N4" s="10"/>
      <c r="O4" s="10"/>
      <c r="P4" s="26"/>
      <c r="Q4" s="10"/>
      <c r="S4" s="25"/>
      <c r="T4" s="15"/>
      <c r="U4" s="10"/>
      <c r="V4" s="10"/>
      <c r="W4" s="10"/>
      <c r="X4" s="10"/>
      <c r="Y4" s="10"/>
      <c r="Z4" s="10"/>
      <c r="AB4" s="10"/>
      <c r="AC4" s="15"/>
      <c r="AD4" s="10"/>
      <c r="AE4" s="10"/>
      <c r="AF4" s="10"/>
      <c r="AG4" s="10"/>
      <c r="AH4" s="10"/>
      <c r="AI4" s="10"/>
      <c r="AK4" s="10"/>
      <c r="AL4" s="15"/>
      <c r="AM4" s="10"/>
      <c r="AN4" s="10"/>
      <c r="AO4" s="10"/>
      <c r="AP4" s="10"/>
      <c r="AQ4" s="10"/>
      <c r="AR4" s="10"/>
      <c r="AT4" s="10"/>
      <c r="AU4" s="15"/>
      <c r="AV4" s="10"/>
      <c r="AW4" s="10"/>
      <c r="AX4" s="10"/>
      <c r="AY4" s="10"/>
      <c r="AZ4" s="10"/>
      <c r="BA4" s="10"/>
    </row>
    <row r="5" spans="1:54" x14ac:dyDescent="0.2">
      <c r="A5" s="11" t="s">
        <v>7</v>
      </c>
      <c r="B5" s="13"/>
      <c r="C5" s="12"/>
      <c r="D5" s="12"/>
      <c r="E5" s="12"/>
      <c r="F5" s="12"/>
      <c r="G5" s="12"/>
      <c r="H5" s="12"/>
      <c r="J5" s="11" t="s">
        <v>13</v>
      </c>
      <c r="K5" s="12"/>
      <c r="L5" s="12"/>
      <c r="M5" s="12"/>
      <c r="N5" s="12"/>
      <c r="O5" s="12"/>
      <c r="P5" s="12"/>
      <c r="Q5" s="12"/>
      <c r="S5" s="11" t="s">
        <v>16</v>
      </c>
      <c r="T5" s="12"/>
      <c r="U5" s="12"/>
      <c r="V5" s="12"/>
      <c r="W5" s="12"/>
      <c r="X5" s="12"/>
      <c r="Y5" s="12"/>
      <c r="Z5" s="12"/>
      <c r="AB5" s="11" t="s">
        <v>19</v>
      </c>
      <c r="AC5" s="12"/>
      <c r="AD5" s="12"/>
      <c r="AE5" s="12"/>
      <c r="AF5" s="12"/>
      <c r="AG5" s="12"/>
      <c r="AH5" s="12"/>
      <c r="AI5" s="12"/>
      <c r="AK5" s="11" t="s">
        <v>21</v>
      </c>
      <c r="AL5" s="12"/>
      <c r="AM5" s="12"/>
      <c r="AN5" s="12"/>
      <c r="AO5" s="12"/>
      <c r="AP5" s="12"/>
      <c r="AQ5" s="12"/>
      <c r="AR5" s="12"/>
      <c r="AT5" s="11" t="s">
        <v>23</v>
      </c>
      <c r="AU5" s="12"/>
      <c r="AV5" s="12"/>
      <c r="AW5" s="12"/>
      <c r="AX5" s="12"/>
      <c r="AY5" s="12"/>
      <c r="AZ5" s="12"/>
      <c r="BA5" s="12"/>
    </row>
    <row r="6" spans="1:54" x14ac:dyDescent="0.2">
      <c r="A6" s="11"/>
      <c r="B6" s="13"/>
      <c r="C6" s="12"/>
      <c r="D6" s="12"/>
      <c r="E6" s="12"/>
      <c r="F6" s="12"/>
      <c r="G6" s="12"/>
      <c r="H6" s="14"/>
      <c r="J6" s="10"/>
      <c r="K6" s="15"/>
      <c r="L6" s="10"/>
      <c r="M6" s="10"/>
      <c r="N6" s="10"/>
      <c r="O6" s="10"/>
      <c r="P6" s="10"/>
      <c r="Q6" s="14"/>
      <c r="S6" s="10"/>
      <c r="T6" s="10"/>
      <c r="U6" s="10"/>
      <c r="V6" s="10"/>
      <c r="W6" s="10"/>
      <c r="X6" s="10"/>
      <c r="Y6" s="10"/>
      <c r="Z6" s="14"/>
      <c r="AB6" s="10"/>
      <c r="AC6" s="15"/>
      <c r="AD6" s="10"/>
      <c r="AE6" s="10"/>
      <c r="AF6" s="10"/>
      <c r="AG6" s="10"/>
      <c r="AH6" s="10"/>
      <c r="AI6" s="14"/>
      <c r="AK6" s="10"/>
      <c r="AL6" s="10"/>
      <c r="AM6" s="10"/>
      <c r="AN6" s="10"/>
      <c r="AO6" s="10"/>
      <c r="AP6" s="10"/>
      <c r="AQ6" s="10"/>
      <c r="AR6" s="14"/>
      <c r="AT6" s="10"/>
      <c r="AU6" s="10"/>
      <c r="AV6" s="10"/>
      <c r="AW6" s="10"/>
      <c r="AX6" s="10"/>
      <c r="AY6" s="10"/>
      <c r="AZ6" s="10"/>
      <c r="BA6" s="14"/>
    </row>
    <row r="7" spans="1:54" x14ac:dyDescent="0.2">
      <c r="A7" s="10"/>
      <c r="B7" s="15"/>
      <c r="C7" s="10"/>
      <c r="D7" s="10"/>
      <c r="E7" s="10" t="s">
        <v>39</v>
      </c>
      <c r="F7" s="10"/>
      <c r="G7" s="10"/>
      <c r="H7" s="10"/>
      <c r="J7" s="10"/>
      <c r="K7" s="15"/>
      <c r="L7" s="10"/>
      <c r="M7" s="10" t="s">
        <v>40</v>
      </c>
      <c r="N7" s="10"/>
      <c r="O7" s="10"/>
      <c r="P7" s="10"/>
      <c r="Q7" s="10"/>
      <c r="S7" s="10"/>
      <c r="T7" s="10"/>
      <c r="U7" s="10"/>
      <c r="V7" s="10" t="s">
        <v>41</v>
      </c>
      <c r="W7" s="10"/>
      <c r="X7" s="10"/>
      <c r="Y7" s="10"/>
      <c r="Z7" s="10"/>
      <c r="AB7" s="10"/>
      <c r="AC7" s="15"/>
      <c r="AD7" s="10"/>
      <c r="AE7" s="10" t="s">
        <v>42</v>
      </c>
      <c r="AF7" s="10"/>
      <c r="AG7" s="10"/>
      <c r="AH7" s="10"/>
      <c r="AI7" s="10"/>
      <c r="AK7" s="10"/>
      <c r="AL7" s="10"/>
      <c r="AM7" s="10"/>
      <c r="AN7" s="10"/>
      <c r="AO7" s="10"/>
      <c r="AP7" s="10"/>
      <c r="AQ7" s="10"/>
      <c r="AR7" s="10"/>
      <c r="AT7" s="10"/>
      <c r="AU7" s="10"/>
      <c r="AV7" s="10"/>
      <c r="AW7" s="10"/>
      <c r="AX7" s="10"/>
      <c r="AY7" s="10"/>
      <c r="AZ7" s="10"/>
      <c r="BA7" s="10"/>
    </row>
    <row r="8" spans="1:54" ht="15" customHeight="1" x14ac:dyDescent="0.2">
      <c r="A8" s="56" t="s">
        <v>8</v>
      </c>
      <c r="B8" s="49"/>
      <c r="C8" s="110" t="s">
        <v>9</v>
      </c>
      <c r="D8" s="111"/>
      <c r="E8" s="111"/>
      <c r="F8" s="111"/>
      <c r="G8" s="111"/>
      <c r="H8" s="112"/>
      <c r="J8" s="52" t="s">
        <v>8</v>
      </c>
      <c r="K8" s="53"/>
      <c r="L8" s="110" t="s">
        <v>9</v>
      </c>
      <c r="M8" s="111"/>
      <c r="N8" s="111"/>
      <c r="O8" s="111"/>
      <c r="P8" s="111"/>
      <c r="Q8" s="112"/>
      <c r="S8" s="52"/>
      <c r="T8" s="53"/>
      <c r="U8" s="110" t="s">
        <v>9</v>
      </c>
      <c r="V8" s="111"/>
      <c r="W8" s="111"/>
      <c r="X8" s="111"/>
      <c r="Y8" s="111"/>
      <c r="Z8" s="112"/>
      <c r="AB8" s="52"/>
      <c r="AC8" s="53"/>
      <c r="AD8" s="110" t="s">
        <v>9</v>
      </c>
      <c r="AE8" s="111"/>
      <c r="AF8" s="111"/>
      <c r="AG8" s="111"/>
      <c r="AH8" s="111"/>
      <c r="AI8" s="112"/>
      <c r="AK8" s="52"/>
      <c r="AL8" s="53"/>
      <c r="AM8" s="110" t="s">
        <v>9</v>
      </c>
      <c r="AN8" s="111"/>
      <c r="AO8" s="111"/>
      <c r="AP8" s="111"/>
      <c r="AQ8" s="111"/>
      <c r="AR8" s="112"/>
      <c r="AT8" s="52"/>
      <c r="AU8" s="53"/>
      <c r="AV8" s="110" t="s">
        <v>9</v>
      </c>
      <c r="AW8" s="111"/>
      <c r="AX8" s="111"/>
      <c r="AY8" s="111"/>
      <c r="AZ8" s="111"/>
      <c r="BA8" s="112"/>
    </row>
    <row r="9" spans="1:54" x14ac:dyDescent="0.2">
      <c r="A9" s="50"/>
      <c r="B9" s="51"/>
      <c r="C9" s="16">
        <v>0</v>
      </c>
      <c r="D9" s="17">
        <v>1</v>
      </c>
      <c r="E9" s="16">
        <v>2</v>
      </c>
      <c r="F9" s="17">
        <v>3</v>
      </c>
      <c r="G9" s="16">
        <v>4</v>
      </c>
      <c r="H9" s="18">
        <v>5</v>
      </c>
      <c r="J9" s="54"/>
      <c r="K9" s="55"/>
      <c r="L9" s="16">
        <v>0</v>
      </c>
      <c r="M9" s="27">
        <v>1</v>
      </c>
      <c r="N9" s="27">
        <v>2</v>
      </c>
      <c r="O9" s="27">
        <v>3</v>
      </c>
      <c r="P9" s="27">
        <v>4</v>
      </c>
      <c r="Q9" s="18" t="s">
        <v>14</v>
      </c>
      <c r="S9" s="54"/>
      <c r="T9" s="55"/>
      <c r="U9" s="16">
        <v>0</v>
      </c>
      <c r="V9" s="17">
        <v>1</v>
      </c>
      <c r="W9" s="16">
        <v>2</v>
      </c>
      <c r="X9" s="17">
        <v>3</v>
      </c>
      <c r="Y9" s="16">
        <v>4</v>
      </c>
      <c r="Z9" s="18" t="s">
        <v>14</v>
      </c>
      <c r="AB9" s="54"/>
      <c r="AC9" s="55"/>
      <c r="AD9" s="16">
        <v>0</v>
      </c>
      <c r="AE9" s="27">
        <v>1</v>
      </c>
      <c r="AF9" s="27">
        <v>2</v>
      </c>
      <c r="AG9" s="27">
        <v>3</v>
      </c>
      <c r="AH9" s="27">
        <v>4</v>
      </c>
      <c r="AI9" s="18" t="s">
        <v>14</v>
      </c>
      <c r="AK9" s="54"/>
      <c r="AL9" s="55"/>
      <c r="AM9" s="16">
        <v>0</v>
      </c>
      <c r="AN9" s="27">
        <v>1</v>
      </c>
      <c r="AO9" s="27">
        <v>2</v>
      </c>
      <c r="AP9" s="27">
        <v>3</v>
      </c>
      <c r="AQ9" s="27">
        <v>4</v>
      </c>
      <c r="AR9" s="18" t="s">
        <v>14</v>
      </c>
      <c r="AT9" s="54"/>
      <c r="AU9" s="55"/>
      <c r="AV9" s="16">
        <v>0</v>
      </c>
      <c r="AW9" s="27">
        <v>1</v>
      </c>
      <c r="AX9" s="27">
        <v>2</v>
      </c>
      <c r="AY9" s="27">
        <v>3</v>
      </c>
      <c r="AZ9" s="27">
        <v>4</v>
      </c>
      <c r="BA9" s="18" t="s">
        <v>14</v>
      </c>
    </row>
    <row r="10" spans="1:54" x14ac:dyDescent="0.2">
      <c r="A10" s="57"/>
      <c r="B10" s="62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J10" s="58"/>
      <c r="K10" s="61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S10" s="58"/>
      <c r="T10" s="59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B10" s="58"/>
      <c r="AC10" s="5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K10" s="58"/>
      <c r="AL10" s="59">
        <v>0</v>
      </c>
      <c r="AM10" s="29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T10" s="58"/>
      <c r="AU10" s="59"/>
      <c r="AV10" s="39">
        <v>0</v>
      </c>
      <c r="AW10" s="21">
        <v>0</v>
      </c>
      <c r="AX10" s="21">
        <v>0</v>
      </c>
      <c r="AY10" s="21">
        <v>0</v>
      </c>
      <c r="AZ10" s="21">
        <v>0</v>
      </c>
      <c r="BA10" s="21">
        <v>0</v>
      </c>
    </row>
    <row r="11" spans="1:54" x14ac:dyDescent="0.2">
      <c r="A11" s="19" t="s">
        <v>10</v>
      </c>
      <c r="B11" s="46">
        <v>615</v>
      </c>
      <c r="C11" s="21">
        <v>1.756819232547388E-2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/>
      <c r="J11" s="28" t="s">
        <v>10</v>
      </c>
      <c r="K11" s="46">
        <v>641</v>
      </c>
      <c r="L11" s="29">
        <v>5.0000000000000001E-3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9">
        <v>0</v>
      </c>
      <c r="S11" s="28" t="s">
        <v>10</v>
      </c>
      <c r="T11" s="46">
        <v>615</v>
      </c>
      <c r="U11" s="21">
        <v>1.756819232547388E-2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8" t="s">
        <v>10</v>
      </c>
      <c r="AC11" s="46">
        <v>1306</v>
      </c>
      <c r="AD11" s="29">
        <v>1.4999999999999999E-2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39">
        <v>0</v>
      </c>
      <c r="AK11" s="28" t="s">
        <v>10</v>
      </c>
      <c r="AL11" s="46">
        <v>1645</v>
      </c>
      <c r="AM11" s="29">
        <v>0.01</v>
      </c>
      <c r="AN11" s="21">
        <v>1.0000000000000009E-3</v>
      </c>
      <c r="AO11" s="21">
        <v>0</v>
      </c>
      <c r="AP11" s="21">
        <v>0</v>
      </c>
      <c r="AQ11" s="21">
        <v>0</v>
      </c>
      <c r="AR11" s="21">
        <v>0</v>
      </c>
      <c r="AS11" s="29">
        <v>0</v>
      </c>
      <c r="AT11" s="28" t="s">
        <v>10</v>
      </c>
      <c r="AU11" s="46">
        <v>1306</v>
      </c>
      <c r="AV11" s="29">
        <v>1.4999999999999999E-2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39">
        <v>0</v>
      </c>
    </row>
    <row r="12" spans="1:54" x14ac:dyDescent="0.2">
      <c r="A12" s="19" t="s">
        <v>10</v>
      </c>
      <c r="B12" s="46">
        <v>623</v>
      </c>
      <c r="C12" s="21">
        <v>0.05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/>
      <c r="J12" s="28" t="s">
        <v>10</v>
      </c>
      <c r="K12" s="46">
        <v>683</v>
      </c>
      <c r="L12" s="21">
        <v>2.5000000000000001E-2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9">
        <v>5.0000000000000001E-3</v>
      </c>
      <c r="S12" s="28" t="s">
        <v>10</v>
      </c>
      <c r="T12" s="46">
        <v>623</v>
      </c>
      <c r="U12" s="21">
        <v>0.05</v>
      </c>
      <c r="V12" s="21">
        <v>1.7200892857142859E-2</v>
      </c>
      <c r="W12" s="21">
        <v>0</v>
      </c>
      <c r="X12" s="21">
        <v>0</v>
      </c>
      <c r="Y12" s="21">
        <v>0</v>
      </c>
      <c r="Z12" s="21">
        <v>0</v>
      </c>
      <c r="AA12" s="21">
        <v>1.756819232547388E-2</v>
      </c>
      <c r="AB12" s="28" t="s">
        <v>10</v>
      </c>
      <c r="AC12" s="46">
        <v>1409</v>
      </c>
      <c r="AD12" s="29">
        <v>4.4999999999999998E-2</v>
      </c>
      <c r="AE12" s="29">
        <v>8.9999999999999976E-3</v>
      </c>
      <c r="AF12" s="29">
        <v>0</v>
      </c>
      <c r="AG12" s="29">
        <v>0</v>
      </c>
      <c r="AH12" s="29">
        <v>0</v>
      </c>
      <c r="AI12" s="29">
        <v>0</v>
      </c>
      <c r="AJ12" s="29">
        <v>1.4999999999999999E-2</v>
      </c>
      <c r="AK12" s="28" t="s">
        <v>10</v>
      </c>
      <c r="AL12" s="46">
        <v>1747</v>
      </c>
      <c r="AM12" s="21">
        <v>0.04</v>
      </c>
      <c r="AN12" s="21">
        <v>1.3000000000000001E-2</v>
      </c>
      <c r="AO12" s="21">
        <v>5.000000000000001E-3</v>
      </c>
      <c r="AP12" s="21">
        <v>0</v>
      </c>
      <c r="AQ12" s="21">
        <v>0</v>
      </c>
      <c r="AR12" s="21">
        <v>0</v>
      </c>
      <c r="AS12" s="29">
        <v>0.01</v>
      </c>
      <c r="AT12" s="28" t="s">
        <v>10</v>
      </c>
      <c r="AU12" s="46">
        <v>1409</v>
      </c>
      <c r="AV12" s="21">
        <v>3.9999999999999994E-2</v>
      </c>
      <c r="AW12" s="21">
        <v>3.0999999999999993E-2</v>
      </c>
      <c r="AX12" s="21">
        <v>0</v>
      </c>
      <c r="AY12" s="21">
        <v>0</v>
      </c>
      <c r="AZ12" s="21">
        <v>0</v>
      </c>
      <c r="BA12" s="21">
        <v>0</v>
      </c>
      <c r="BB12" s="29">
        <v>1.4999999999999999E-2</v>
      </c>
    </row>
    <row r="13" spans="1:54" x14ac:dyDescent="0.2">
      <c r="A13" s="19" t="s">
        <v>10</v>
      </c>
      <c r="B13" s="46">
        <v>645</v>
      </c>
      <c r="C13" s="21">
        <v>0.06</v>
      </c>
      <c r="D13" s="21">
        <v>1.3999999999999993E-2</v>
      </c>
      <c r="E13" s="21">
        <v>0</v>
      </c>
      <c r="F13" s="21">
        <v>0</v>
      </c>
      <c r="G13" s="21">
        <v>0</v>
      </c>
      <c r="H13" s="21">
        <v>0</v>
      </c>
      <c r="I13" s="21"/>
      <c r="J13" s="28" t="s">
        <v>10</v>
      </c>
      <c r="K13" s="46">
        <v>705</v>
      </c>
      <c r="L13" s="21">
        <v>3.5000000000000003E-2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2.5000000000000001E-2</v>
      </c>
      <c r="S13" s="28" t="s">
        <v>10</v>
      </c>
      <c r="T13" s="46">
        <v>645</v>
      </c>
      <c r="U13" s="21">
        <v>0.06</v>
      </c>
      <c r="V13" s="21">
        <v>3.0999999999999993E-2</v>
      </c>
      <c r="W13" s="21">
        <v>2.1999999999999995E-2</v>
      </c>
      <c r="X13" s="21">
        <v>0</v>
      </c>
      <c r="Y13" s="21">
        <v>0</v>
      </c>
      <c r="Z13" s="21">
        <v>0</v>
      </c>
      <c r="AA13" s="21">
        <v>0.05</v>
      </c>
      <c r="AB13" s="28" t="s">
        <v>10</v>
      </c>
      <c r="AC13" s="46">
        <v>1450</v>
      </c>
      <c r="AD13" s="29">
        <v>5.5E-2</v>
      </c>
      <c r="AE13" s="29">
        <v>2.8999999999999998E-2</v>
      </c>
      <c r="AF13" s="29">
        <v>0</v>
      </c>
      <c r="AG13" s="29">
        <v>0</v>
      </c>
      <c r="AH13" s="29">
        <v>0</v>
      </c>
      <c r="AI13" s="29">
        <v>0</v>
      </c>
      <c r="AJ13" s="29">
        <v>4.4999999999999998E-2</v>
      </c>
      <c r="AK13" s="28" t="s">
        <v>10</v>
      </c>
      <c r="AL13" s="46">
        <v>1899</v>
      </c>
      <c r="AM13" s="21">
        <v>0.05</v>
      </c>
      <c r="AN13" s="21">
        <v>3.3000000000000008E-2</v>
      </c>
      <c r="AO13" s="21">
        <v>2.5000000000000008E-2</v>
      </c>
      <c r="AP13" s="21">
        <v>7.0000000000000027E-3</v>
      </c>
      <c r="AQ13" s="21">
        <v>0</v>
      </c>
      <c r="AR13" s="21">
        <v>0</v>
      </c>
      <c r="AS13" s="21">
        <v>0.04</v>
      </c>
      <c r="AT13" s="28" t="s">
        <v>10</v>
      </c>
      <c r="AU13" s="46">
        <v>1450</v>
      </c>
      <c r="AV13" s="21">
        <v>0.05</v>
      </c>
      <c r="AW13" s="21">
        <v>4.1000000000000002E-2</v>
      </c>
      <c r="AX13" s="21">
        <v>2.2000000000000009E-2</v>
      </c>
      <c r="AY13" s="21">
        <v>0</v>
      </c>
      <c r="AZ13" s="21">
        <v>0</v>
      </c>
      <c r="BA13" s="21">
        <v>0</v>
      </c>
      <c r="BB13" s="21">
        <v>3.9999999999999994E-2</v>
      </c>
    </row>
    <row r="14" spans="1:54" x14ac:dyDescent="0.2">
      <c r="A14" s="19" t="s">
        <v>10</v>
      </c>
      <c r="B14" s="46">
        <v>683</v>
      </c>
      <c r="C14" s="21">
        <v>7.4999999999999997E-2</v>
      </c>
      <c r="D14" s="21">
        <v>2.8999999999999998E-2</v>
      </c>
      <c r="E14" s="21">
        <v>2.9999999999999975E-3</v>
      </c>
      <c r="F14" s="21">
        <v>0</v>
      </c>
      <c r="G14" s="21">
        <v>0</v>
      </c>
      <c r="H14" s="21">
        <v>0</v>
      </c>
      <c r="I14" s="21"/>
      <c r="J14" s="28" t="s">
        <v>10</v>
      </c>
      <c r="K14" s="46">
        <v>751</v>
      </c>
      <c r="L14" s="21">
        <v>0.05</v>
      </c>
      <c r="M14" s="21">
        <v>1.0999999999999998E-2</v>
      </c>
      <c r="N14" s="21">
        <v>0</v>
      </c>
      <c r="O14" s="21">
        <v>0</v>
      </c>
      <c r="P14" s="21">
        <v>0</v>
      </c>
      <c r="Q14" s="21">
        <v>0</v>
      </c>
      <c r="R14" s="21">
        <v>3.5000000000000003E-2</v>
      </c>
      <c r="S14" s="28" t="s">
        <v>10</v>
      </c>
      <c r="T14" s="46">
        <v>683</v>
      </c>
      <c r="U14" s="21">
        <v>7.4999999999999997E-2</v>
      </c>
      <c r="V14" s="21">
        <v>4.5999999999999999E-2</v>
      </c>
      <c r="W14" s="21">
        <v>2.7000000000000003E-2</v>
      </c>
      <c r="X14" s="21">
        <v>8.0000000000000002E-3</v>
      </c>
      <c r="Y14" s="21">
        <v>0</v>
      </c>
      <c r="Z14" s="21">
        <v>0</v>
      </c>
      <c r="AA14" s="21">
        <v>0.06</v>
      </c>
      <c r="AB14" s="28" t="s">
        <v>10</v>
      </c>
      <c r="AC14" s="46">
        <v>1634</v>
      </c>
      <c r="AD14" s="21">
        <v>7.0000000000000007E-2</v>
      </c>
      <c r="AE14" s="29">
        <v>5.000000000000001E-2</v>
      </c>
      <c r="AF14" s="29">
        <v>4.0000000000000008E-2</v>
      </c>
      <c r="AG14" s="29">
        <v>5.0000000000000114E-3</v>
      </c>
      <c r="AH14" s="29">
        <v>0</v>
      </c>
      <c r="AI14" s="29">
        <v>0</v>
      </c>
      <c r="AJ14" s="29">
        <v>5.5E-2</v>
      </c>
      <c r="AK14" s="28" t="s">
        <v>10</v>
      </c>
      <c r="AL14" s="46">
        <v>1966</v>
      </c>
      <c r="AM14" s="21">
        <v>0.06</v>
      </c>
      <c r="AN14" s="21">
        <v>5.2999999999999999E-2</v>
      </c>
      <c r="AO14" s="21">
        <v>3.4999999999999996E-2</v>
      </c>
      <c r="AP14" s="21">
        <v>1.7000000000000001E-2</v>
      </c>
      <c r="AQ14" s="21">
        <v>1.0000000000000009E-3</v>
      </c>
      <c r="AR14" s="21">
        <v>0</v>
      </c>
      <c r="AS14" s="21">
        <v>0.05</v>
      </c>
      <c r="AT14" s="28" t="s">
        <v>10</v>
      </c>
      <c r="AU14" s="46">
        <v>1634</v>
      </c>
      <c r="AV14" s="21">
        <v>7.0000000000000007E-2</v>
      </c>
      <c r="AW14" s="21">
        <v>6.2000000000000006E-2</v>
      </c>
      <c r="AX14" s="21">
        <v>4.4000000000000011E-2</v>
      </c>
      <c r="AY14" s="21">
        <v>2.6000000000000009E-2</v>
      </c>
      <c r="AZ14" s="21">
        <v>1.8000000000000009E-2</v>
      </c>
      <c r="BA14" s="21">
        <v>0</v>
      </c>
      <c r="BB14" s="21">
        <v>0.05</v>
      </c>
    </row>
    <row r="15" spans="1:54" x14ac:dyDescent="0.2">
      <c r="A15" s="19" t="s">
        <v>10</v>
      </c>
      <c r="B15" s="46">
        <v>736</v>
      </c>
      <c r="C15" s="21">
        <v>8.5000000000000006E-2</v>
      </c>
      <c r="D15" s="21">
        <v>4.9000000000000009E-2</v>
      </c>
      <c r="E15" s="21">
        <v>1.3000000000000006E-2</v>
      </c>
      <c r="F15" s="21">
        <v>0</v>
      </c>
      <c r="G15" s="21">
        <v>0</v>
      </c>
      <c r="H15" s="21">
        <v>0</v>
      </c>
      <c r="I15" s="21"/>
      <c r="J15" s="28" t="s">
        <v>10</v>
      </c>
      <c r="K15" s="46">
        <v>791</v>
      </c>
      <c r="L15" s="21">
        <v>0.06</v>
      </c>
      <c r="M15" s="21">
        <v>2.0999999999999998E-2</v>
      </c>
      <c r="N15" s="21">
        <v>1.2E-2</v>
      </c>
      <c r="O15" s="21">
        <v>0</v>
      </c>
      <c r="P15" s="21">
        <v>0</v>
      </c>
      <c r="Q15" s="21">
        <v>0</v>
      </c>
      <c r="R15" s="21">
        <v>0.05</v>
      </c>
      <c r="S15" s="28" t="s">
        <v>10</v>
      </c>
      <c r="T15" s="46">
        <v>736</v>
      </c>
      <c r="U15" s="21">
        <v>8.5000000000000006E-2</v>
      </c>
      <c r="V15" s="21">
        <v>5.6000000000000015E-2</v>
      </c>
      <c r="W15" s="21">
        <v>3.6999999999999998E-2</v>
      </c>
      <c r="X15" s="21">
        <v>2.8000000000000011E-2</v>
      </c>
      <c r="Y15" s="21">
        <v>9.000000000000008E-3</v>
      </c>
      <c r="Z15" s="21">
        <v>0</v>
      </c>
      <c r="AA15" s="21">
        <v>7.4999999999999997E-2</v>
      </c>
      <c r="AB15" s="28" t="s">
        <v>10</v>
      </c>
      <c r="AC15" s="46">
        <v>1950</v>
      </c>
      <c r="AD15" s="21">
        <v>8.4999999999999992E-2</v>
      </c>
      <c r="AE15" s="29">
        <v>6.6000000000000003E-2</v>
      </c>
      <c r="AF15" s="29">
        <v>5.4999999999999993E-2</v>
      </c>
      <c r="AG15" s="29">
        <v>2.5000000000000001E-2</v>
      </c>
      <c r="AH15" s="29">
        <v>1.4999999999999999E-2</v>
      </c>
      <c r="AI15" s="29">
        <v>0</v>
      </c>
      <c r="AJ15" s="21">
        <v>7.0000000000000007E-2</v>
      </c>
      <c r="AK15" s="28" t="s">
        <v>10</v>
      </c>
      <c r="AL15" s="46">
        <v>2334</v>
      </c>
      <c r="AM15" s="21">
        <v>7.0000000000000007E-2</v>
      </c>
      <c r="AN15" s="21">
        <v>6.3E-2</v>
      </c>
      <c r="AO15" s="21">
        <v>4.5000000000000005E-2</v>
      </c>
      <c r="AP15" s="21">
        <v>2.700000000000001E-2</v>
      </c>
      <c r="AQ15" s="21">
        <v>9.0000000000000011E-3</v>
      </c>
      <c r="AR15" s="21">
        <v>1.0000000000000009E-3</v>
      </c>
      <c r="AS15" s="21">
        <v>0.06</v>
      </c>
      <c r="AT15" s="28" t="s">
        <v>10</v>
      </c>
      <c r="AU15" s="46">
        <v>1950</v>
      </c>
      <c r="AV15" s="21">
        <v>8.4999999999999992E-2</v>
      </c>
      <c r="AW15" s="21">
        <v>7.7999999999999986E-2</v>
      </c>
      <c r="AX15" s="21">
        <v>5.8999999999999997E-2</v>
      </c>
      <c r="AY15" s="21">
        <v>4.1000000000000002E-2</v>
      </c>
      <c r="AZ15" s="21">
        <v>3.3000000000000002E-2</v>
      </c>
      <c r="BA15" s="21">
        <v>2.5000000000000001E-2</v>
      </c>
      <c r="BB15" s="21">
        <v>7.0000000000000007E-2</v>
      </c>
    </row>
    <row r="16" spans="1:54" x14ac:dyDescent="0.2">
      <c r="A16" s="19" t="s">
        <v>10</v>
      </c>
      <c r="B16" s="46">
        <v>811</v>
      </c>
      <c r="C16" s="21">
        <v>0.11</v>
      </c>
      <c r="D16" s="21">
        <v>7.400000000000001E-2</v>
      </c>
      <c r="E16" s="21">
        <v>3.7999999999999999E-2</v>
      </c>
      <c r="F16" s="21">
        <v>2.0000000000000035E-3</v>
      </c>
      <c r="G16" s="21">
        <v>0</v>
      </c>
      <c r="H16" s="21">
        <v>0</v>
      </c>
      <c r="I16" s="21"/>
      <c r="J16" s="28" t="s">
        <v>10</v>
      </c>
      <c r="K16" s="46">
        <v>833</v>
      </c>
      <c r="L16" s="29">
        <v>7.0000000000000007E-2</v>
      </c>
      <c r="M16" s="29">
        <v>4.1000000000000002E-2</v>
      </c>
      <c r="N16" s="29">
        <v>1.4999999999999999E-2</v>
      </c>
      <c r="O16" s="29">
        <v>0</v>
      </c>
      <c r="P16" s="29">
        <v>0</v>
      </c>
      <c r="Q16" s="29">
        <v>0</v>
      </c>
      <c r="R16" s="21">
        <v>0.06</v>
      </c>
      <c r="S16" s="28" t="s">
        <v>10</v>
      </c>
      <c r="T16" s="46">
        <v>811</v>
      </c>
      <c r="U16" s="21">
        <v>0.11</v>
      </c>
      <c r="V16" s="21">
        <v>8.1000000000000016E-2</v>
      </c>
      <c r="W16" s="21">
        <v>7.2000000000000008E-2</v>
      </c>
      <c r="X16" s="21">
        <v>4.3000000000000003E-2</v>
      </c>
      <c r="Y16" s="21">
        <v>3.4000000000000009E-2</v>
      </c>
      <c r="Z16" s="21">
        <v>1.5000000000000006E-2</v>
      </c>
      <c r="AA16" s="21">
        <v>8.5000000000000006E-2</v>
      </c>
      <c r="AB16" s="28" t="s">
        <v>10</v>
      </c>
      <c r="AC16" s="46">
        <v>2072</v>
      </c>
      <c r="AD16" s="21">
        <v>0.10500000000000001</v>
      </c>
      <c r="AE16" s="29">
        <v>7.6000000000000012E-2</v>
      </c>
      <c r="AF16" s="29">
        <v>6.6000000000000003E-2</v>
      </c>
      <c r="AG16" s="29">
        <v>4.5000000000000012E-2</v>
      </c>
      <c r="AH16" s="29">
        <v>2.5000000000000001E-2</v>
      </c>
      <c r="AI16" s="29">
        <v>1.4999999999999999E-2</v>
      </c>
      <c r="AJ16" s="21">
        <v>8.4999999999999992E-2</v>
      </c>
      <c r="AK16" s="28" t="s">
        <v>10</v>
      </c>
      <c r="AL16" s="46">
        <v>2512</v>
      </c>
      <c r="AM16" s="21">
        <v>0.09</v>
      </c>
      <c r="AN16" s="21">
        <v>8.299999999999999E-2</v>
      </c>
      <c r="AO16" s="21">
        <v>6.4999999999999988E-2</v>
      </c>
      <c r="AP16" s="21">
        <v>4.6999999999999979E-2</v>
      </c>
      <c r="AQ16" s="21">
        <v>3.8999999999999979E-2</v>
      </c>
      <c r="AR16" s="21">
        <v>2.1000000000000005E-2</v>
      </c>
      <c r="AS16" s="21">
        <v>7.0000000000000007E-2</v>
      </c>
      <c r="AT16" s="28" t="s">
        <v>10</v>
      </c>
      <c r="AU16" s="46">
        <v>2072</v>
      </c>
      <c r="AV16" s="21">
        <v>0.105</v>
      </c>
      <c r="AW16" s="21">
        <v>8.7999999999999995E-2</v>
      </c>
      <c r="AX16" s="21">
        <v>0.08</v>
      </c>
      <c r="AY16" s="21">
        <v>6.0999999999999992E-2</v>
      </c>
      <c r="AZ16" s="21">
        <v>4.2999999999999983E-2</v>
      </c>
      <c r="BA16" s="21">
        <v>3.4999999999999983E-2</v>
      </c>
      <c r="BB16" s="21">
        <v>8.4999999999999992E-2</v>
      </c>
    </row>
    <row r="17" spans="1:54" x14ac:dyDescent="0.2">
      <c r="A17" s="19" t="s">
        <v>10</v>
      </c>
      <c r="B17" s="46">
        <v>919</v>
      </c>
      <c r="C17" s="21">
        <v>0.125</v>
      </c>
      <c r="D17" s="21">
        <v>8.900000000000001E-2</v>
      </c>
      <c r="E17" s="21">
        <v>6.3000000000000014E-2</v>
      </c>
      <c r="F17" s="21">
        <v>1.7000000000000008E-2</v>
      </c>
      <c r="G17" s="21">
        <v>0</v>
      </c>
      <c r="H17" s="21">
        <v>0</v>
      </c>
      <c r="I17" s="21"/>
      <c r="J17" s="28" t="s">
        <v>10</v>
      </c>
      <c r="K17" s="46">
        <v>883</v>
      </c>
      <c r="L17" s="29">
        <v>0.08</v>
      </c>
      <c r="M17" s="21">
        <v>5.1000000000000004E-2</v>
      </c>
      <c r="N17" s="21">
        <v>3.1999999999999994E-2</v>
      </c>
      <c r="O17" s="21">
        <v>0</v>
      </c>
      <c r="P17" s="21">
        <v>0</v>
      </c>
      <c r="Q17" s="21">
        <v>0</v>
      </c>
      <c r="R17" s="29">
        <v>7.0000000000000007E-2</v>
      </c>
      <c r="S17" s="28" t="s">
        <v>10</v>
      </c>
      <c r="T17" s="46">
        <v>919</v>
      </c>
      <c r="U17" s="21">
        <v>0.125</v>
      </c>
      <c r="V17" s="21">
        <v>9.6000000000000016E-2</v>
      </c>
      <c r="W17" s="21">
        <v>8.7000000000000008E-2</v>
      </c>
      <c r="X17" s="21">
        <v>5.8000000000000003E-2</v>
      </c>
      <c r="Y17" s="21">
        <v>4.8999999999999995E-2</v>
      </c>
      <c r="Z17" s="21">
        <v>3.5000000000000003E-2</v>
      </c>
      <c r="AA17" s="21">
        <v>0.11</v>
      </c>
      <c r="AB17" s="28" t="s">
        <v>10</v>
      </c>
      <c r="AC17" s="46">
        <v>2206</v>
      </c>
      <c r="AD17" s="21">
        <v>0.13</v>
      </c>
      <c r="AE17" s="29">
        <v>0.10100000000000001</v>
      </c>
      <c r="AF17" s="29">
        <v>8.1000000000000003E-2</v>
      </c>
      <c r="AG17" s="29">
        <v>6.0999999999999999E-2</v>
      </c>
      <c r="AH17" s="29">
        <v>3.9999999999999987E-2</v>
      </c>
      <c r="AI17" s="29">
        <v>2.9999999999999985E-2</v>
      </c>
      <c r="AJ17" s="21">
        <v>0.10500000000000001</v>
      </c>
      <c r="AK17" s="28" t="s">
        <v>10</v>
      </c>
      <c r="AL17" s="46">
        <v>2758</v>
      </c>
      <c r="AM17" s="21">
        <v>0.1</v>
      </c>
      <c r="AN17" s="21">
        <v>9.2999999999999999E-2</v>
      </c>
      <c r="AO17" s="21">
        <v>7.5000000000000011E-2</v>
      </c>
      <c r="AP17" s="21">
        <v>5.7000000000000002E-2</v>
      </c>
      <c r="AQ17" s="21">
        <v>4.9000000000000002E-2</v>
      </c>
      <c r="AR17" s="21">
        <v>3.1000000000000007E-2</v>
      </c>
      <c r="AS17" s="21">
        <v>0.09</v>
      </c>
      <c r="AT17" s="28" t="s">
        <v>10</v>
      </c>
      <c r="AU17" s="46">
        <v>2206</v>
      </c>
      <c r="AV17" s="21">
        <v>0.13</v>
      </c>
      <c r="AW17" s="21">
        <v>0.11299999999999999</v>
      </c>
      <c r="AX17" s="21">
        <v>9.5000000000000001E-2</v>
      </c>
      <c r="AY17" s="21">
        <v>7.6999999999999985E-2</v>
      </c>
      <c r="AZ17" s="21">
        <v>6.7999999999999991E-2</v>
      </c>
      <c r="BA17" s="21">
        <v>5.9999999999999991E-2</v>
      </c>
      <c r="BB17" s="21">
        <v>0.105</v>
      </c>
    </row>
    <row r="18" spans="1:54" x14ac:dyDescent="0.2">
      <c r="A18" s="19" t="s">
        <v>10</v>
      </c>
      <c r="B18" s="46">
        <v>1001</v>
      </c>
      <c r="C18" s="21">
        <v>0.13500000000000001</v>
      </c>
      <c r="D18" s="21">
        <v>9.9000000000000005E-2</v>
      </c>
      <c r="E18" s="21">
        <v>7.3000000000000009E-2</v>
      </c>
      <c r="F18" s="21">
        <v>3.6999999999999998E-2</v>
      </c>
      <c r="G18" s="21">
        <v>1.0000000000000096E-3</v>
      </c>
      <c r="H18" s="21">
        <v>0</v>
      </c>
      <c r="I18" s="21"/>
      <c r="J18" s="28" t="s">
        <v>10</v>
      </c>
      <c r="K18" s="46">
        <v>971</v>
      </c>
      <c r="L18" s="21">
        <v>0.09</v>
      </c>
      <c r="M18" s="21">
        <v>6.1000000000000006E-2</v>
      </c>
      <c r="N18" s="21">
        <v>4.2000000000000003E-2</v>
      </c>
      <c r="O18" s="21">
        <v>1.3000000000000006E-2</v>
      </c>
      <c r="P18" s="21">
        <v>0</v>
      </c>
      <c r="Q18" s="21">
        <v>0</v>
      </c>
      <c r="R18" s="29">
        <v>0.08</v>
      </c>
      <c r="S18" s="28" t="s">
        <v>10</v>
      </c>
      <c r="T18" s="46">
        <v>1001</v>
      </c>
      <c r="U18" s="21">
        <v>0.13500000000000001</v>
      </c>
      <c r="V18" s="21">
        <v>0.10600000000000001</v>
      </c>
      <c r="W18" s="21">
        <v>9.7000000000000003E-2</v>
      </c>
      <c r="X18" s="21">
        <v>6.8000000000000005E-2</v>
      </c>
      <c r="Y18" s="36">
        <v>5.3999999999999999E-2</v>
      </c>
      <c r="Z18" s="21">
        <v>4.4999999999999998E-2</v>
      </c>
      <c r="AA18" s="21">
        <v>0.125</v>
      </c>
      <c r="AB18" s="28" t="s">
        <v>10</v>
      </c>
      <c r="AC18" s="46">
        <v>2307</v>
      </c>
      <c r="AD18" s="21">
        <v>0.15</v>
      </c>
      <c r="AE18" s="29">
        <v>0.12100000000000001</v>
      </c>
      <c r="AF18" s="29">
        <v>0.10099999999999999</v>
      </c>
      <c r="AG18" s="29">
        <v>8.0999999999999989E-2</v>
      </c>
      <c r="AH18" s="29">
        <v>6.0999999999999992E-2</v>
      </c>
      <c r="AI18" s="29">
        <v>3.9999999999999994E-2</v>
      </c>
      <c r="AJ18" s="21">
        <v>0.13</v>
      </c>
      <c r="AK18" s="28" t="s">
        <v>10</v>
      </c>
      <c r="AL18" s="46">
        <v>2962</v>
      </c>
      <c r="AM18" s="21">
        <v>0.115</v>
      </c>
      <c r="AN18" s="21">
        <v>0.10800000000000001</v>
      </c>
      <c r="AO18" s="21">
        <v>9.0000000000000011E-2</v>
      </c>
      <c r="AP18" s="21">
        <v>7.2000000000000008E-2</v>
      </c>
      <c r="AQ18" s="21">
        <v>6.4000000000000001E-2</v>
      </c>
      <c r="AR18" s="21">
        <v>4.5999999999999992E-2</v>
      </c>
      <c r="AS18" s="21">
        <v>0.1</v>
      </c>
      <c r="AT18" s="28" t="s">
        <v>10</v>
      </c>
      <c r="AU18" s="46">
        <v>2307</v>
      </c>
      <c r="AV18" s="21">
        <v>0.15</v>
      </c>
      <c r="AW18" s="21">
        <v>0.13300000000000001</v>
      </c>
      <c r="AX18" s="21">
        <v>0.115</v>
      </c>
      <c r="AY18" s="21">
        <v>9.7000000000000003E-2</v>
      </c>
      <c r="AZ18" s="21">
        <v>7.8999999999999987E-2</v>
      </c>
      <c r="BA18" s="21">
        <v>6.9999999999999979E-2</v>
      </c>
      <c r="BB18" s="21">
        <v>0.13</v>
      </c>
    </row>
    <row r="19" spans="1:54" x14ac:dyDescent="0.2">
      <c r="A19" s="19" t="s">
        <v>10</v>
      </c>
      <c r="B19" s="46">
        <v>1061</v>
      </c>
      <c r="C19" s="21">
        <v>0.14499999999999999</v>
      </c>
      <c r="D19" s="21">
        <v>0.11900000000000001</v>
      </c>
      <c r="E19" s="21">
        <v>9.2999999999999985E-2</v>
      </c>
      <c r="F19" s="21">
        <v>5.6999999999999981E-2</v>
      </c>
      <c r="G19" s="21">
        <v>3.0999999999999986E-2</v>
      </c>
      <c r="H19" s="21">
        <v>4.9999999999999906E-3</v>
      </c>
      <c r="I19" s="21"/>
      <c r="J19" s="28" t="s">
        <v>10</v>
      </c>
      <c r="K19" s="46">
        <v>1077</v>
      </c>
      <c r="L19" s="21">
        <v>0.1</v>
      </c>
      <c r="M19" s="21">
        <v>7.4999999999999997E-2</v>
      </c>
      <c r="N19" s="21">
        <v>5.1999999999999998E-2</v>
      </c>
      <c r="O19" s="21">
        <v>2.3000000000000007E-2</v>
      </c>
      <c r="P19" s="21">
        <v>4.0000000000000053E-3</v>
      </c>
      <c r="Q19" s="21">
        <v>0</v>
      </c>
      <c r="R19" s="21">
        <v>0.09</v>
      </c>
      <c r="S19" s="28" t="s">
        <v>10</v>
      </c>
      <c r="T19" s="46">
        <v>1061</v>
      </c>
      <c r="U19" s="21">
        <v>0.14499999999999999</v>
      </c>
      <c r="V19" s="21">
        <v>0.126</v>
      </c>
      <c r="W19" s="21">
        <v>0.11700000000000001</v>
      </c>
      <c r="X19" s="21">
        <v>8.7999999999999981E-2</v>
      </c>
      <c r="Y19" s="21">
        <v>7.8999999999999987E-2</v>
      </c>
      <c r="Z19" s="21">
        <v>5.9999999999999984E-2</v>
      </c>
      <c r="AA19" s="21">
        <v>0.13500000000000001</v>
      </c>
      <c r="AB19" s="28" t="s">
        <v>10</v>
      </c>
      <c r="AC19" s="46">
        <v>2471</v>
      </c>
      <c r="AD19" s="21">
        <v>0.16</v>
      </c>
      <c r="AE19" s="29">
        <v>0.14099999999999999</v>
      </c>
      <c r="AF19" s="29">
        <v>0.12100000000000001</v>
      </c>
      <c r="AG19" s="29">
        <v>0.10100000000000001</v>
      </c>
      <c r="AH19" s="29">
        <v>7.099999999999998E-2</v>
      </c>
      <c r="AI19" s="29">
        <v>6.0999999999999985E-2</v>
      </c>
      <c r="AJ19" s="21">
        <v>0.15</v>
      </c>
      <c r="AK19" s="28" t="s">
        <v>10</v>
      </c>
      <c r="AL19" s="46">
        <v>3176</v>
      </c>
      <c r="AM19" s="21">
        <v>0.125</v>
      </c>
      <c r="AN19" s="21">
        <v>0.122</v>
      </c>
      <c r="AO19" s="21">
        <v>0.10800000000000001</v>
      </c>
      <c r="AP19" s="21">
        <v>9.4E-2</v>
      </c>
      <c r="AQ19" s="21">
        <v>0.09</v>
      </c>
      <c r="AR19" s="21">
        <v>8.5999999999999993E-2</v>
      </c>
      <c r="AS19" s="21">
        <v>0.115</v>
      </c>
      <c r="AT19" s="28" t="s">
        <v>10</v>
      </c>
      <c r="AU19" s="46">
        <v>2471</v>
      </c>
      <c r="AV19" s="21">
        <v>0.16</v>
      </c>
      <c r="AW19" s="21">
        <v>0.14299999999999999</v>
      </c>
      <c r="AX19" s="21">
        <v>0.13500000000000001</v>
      </c>
      <c r="AY19" s="21">
        <v>0.11699999999999999</v>
      </c>
      <c r="AZ19" s="21">
        <v>9.9000000000000005E-2</v>
      </c>
      <c r="BA19" s="21">
        <v>9.0999999999999998E-2</v>
      </c>
      <c r="BB19" s="21">
        <v>0.15</v>
      </c>
    </row>
    <row r="20" spans="1:54" x14ac:dyDescent="0.2">
      <c r="A20" s="19" t="s">
        <v>10</v>
      </c>
      <c r="B20" s="46">
        <v>1139</v>
      </c>
      <c r="C20" s="21">
        <v>0.155</v>
      </c>
      <c r="D20" s="21">
        <v>0.13</v>
      </c>
      <c r="E20" s="21">
        <v>0.10300000000000001</v>
      </c>
      <c r="F20" s="21">
        <v>6.699999999999999E-2</v>
      </c>
      <c r="G20" s="21">
        <v>4.0999999999999995E-2</v>
      </c>
      <c r="H20" s="21">
        <v>1.4999999999999999E-2</v>
      </c>
      <c r="I20" s="21"/>
      <c r="J20" s="28" t="s">
        <v>10</v>
      </c>
      <c r="K20" s="46">
        <v>1221</v>
      </c>
      <c r="L20" s="21">
        <v>0.115</v>
      </c>
      <c r="M20" s="21">
        <v>9.6000000000000016E-2</v>
      </c>
      <c r="N20" s="21">
        <v>7.6999999999999999E-2</v>
      </c>
      <c r="O20" s="21">
        <v>4.8000000000000015E-2</v>
      </c>
      <c r="P20" s="21">
        <v>2.9000000000000005E-2</v>
      </c>
      <c r="Q20" s="21">
        <v>2.0000000000000004E-2</v>
      </c>
      <c r="R20" s="21">
        <v>0.1</v>
      </c>
      <c r="S20" s="28" t="s">
        <v>10</v>
      </c>
      <c r="T20" s="46">
        <v>1139</v>
      </c>
      <c r="U20" s="21">
        <v>0.155</v>
      </c>
      <c r="V20" s="21">
        <v>0.13700000000000001</v>
      </c>
      <c r="W20" s="21">
        <v>0.12700000000000003</v>
      </c>
      <c r="X20" s="21">
        <v>9.8000000000000004E-2</v>
      </c>
      <c r="Y20" s="21">
        <v>8.8999999999999996E-2</v>
      </c>
      <c r="Z20" s="21">
        <v>6.9999999999999993E-2</v>
      </c>
      <c r="AA20" s="21">
        <v>0.14499999999999999</v>
      </c>
      <c r="AB20" s="28" t="s">
        <v>10</v>
      </c>
      <c r="AC20" s="46">
        <v>2553</v>
      </c>
      <c r="AD20" s="21">
        <v>0.17</v>
      </c>
      <c r="AE20" s="29">
        <v>0.151</v>
      </c>
      <c r="AF20" s="29">
        <v>0.13100000000000001</v>
      </c>
      <c r="AG20" s="29">
        <v>0.11099999999999999</v>
      </c>
      <c r="AH20" s="29">
        <v>9.0999999999999998E-2</v>
      </c>
      <c r="AI20" s="29">
        <v>8.1000000000000003E-2</v>
      </c>
      <c r="AJ20" s="21">
        <v>0.16</v>
      </c>
      <c r="AK20" s="28" t="s">
        <v>10</v>
      </c>
      <c r="AL20" s="46">
        <v>3345</v>
      </c>
      <c r="AM20" s="21">
        <v>0.13999999999999999</v>
      </c>
      <c r="AN20" s="21">
        <v>0.13849999999999998</v>
      </c>
      <c r="AO20" s="21">
        <v>0.123</v>
      </c>
      <c r="AP20" s="21">
        <v>0.10899999999999999</v>
      </c>
      <c r="AQ20" s="21">
        <v>0.10499999999999998</v>
      </c>
      <c r="AR20" s="21">
        <v>0.10099999999999998</v>
      </c>
      <c r="AS20" s="21">
        <v>0.125</v>
      </c>
      <c r="AT20" s="28" t="s">
        <v>10</v>
      </c>
      <c r="AU20" s="46">
        <v>2553</v>
      </c>
      <c r="AV20" s="21">
        <v>0.17</v>
      </c>
      <c r="AW20" s="21">
        <v>0.153</v>
      </c>
      <c r="AX20" s="21">
        <v>0.14500000000000002</v>
      </c>
      <c r="AY20" s="21">
        <v>0.127</v>
      </c>
      <c r="AZ20" s="21">
        <v>0.10899999999999999</v>
      </c>
      <c r="BA20" s="21">
        <v>0.10099999999999998</v>
      </c>
      <c r="BB20" s="21">
        <v>0.16</v>
      </c>
    </row>
    <row r="21" spans="1:54" x14ac:dyDescent="0.2">
      <c r="A21" s="19" t="s">
        <v>10</v>
      </c>
      <c r="B21" s="46">
        <v>1221</v>
      </c>
      <c r="C21" s="21">
        <v>0.16500000000000001</v>
      </c>
      <c r="D21" s="21">
        <v>0.14000000000000001</v>
      </c>
      <c r="E21" s="21">
        <v>0.11400000000000002</v>
      </c>
      <c r="F21" s="21">
        <v>7.6999999999999999E-2</v>
      </c>
      <c r="G21" s="21">
        <v>5.099999999999999E-2</v>
      </c>
      <c r="H21" s="21">
        <v>2.4999999999999994E-2</v>
      </c>
      <c r="I21" s="21"/>
      <c r="J21" s="28" t="s">
        <v>10</v>
      </c>
      <c r="K21" s="46">
        <v>1399</v>
      </c>
      <c r="L21" s="21">
        <v>0.125</v>
      </c>
      <c r="M21" s="21">
        <v>0.10700000000000001</v>
      </c>
      <c r="N21" s="21">
        <v>8.7000000000000008E-2</v>
      </c>
      <c r="O21" s="21">
        <v>6.8000000000000005E-2</v>
      </c>
      <c r="P21" s="21">
        <v>4.8999999999999995E-2</v>
      </c>
      <c r="Q21" s="21">
        <v>3.0000000000000013E-2</v>
      </c>
      <c r="R21" s="21">
        <v>0.115</v>
      </c>
      <c r="S21" s="28" t="s">
        <v>10</v>
      </c>
      <c r="T21" s="46">
        <v>1221</v>
      </c>
      <c r="U21" s="21">
        <v>0.16500000000000001</v>
      </c>
      <c r="V21" s="21">
        <v>0.157</v>
      </c>
      <c r="W21" s="21">
        <v>0.13800000000000001</v>
      </c>
      <c r="X21" s="21">
        <v>0.11799999999999999</v>
      </c>
      <c r="Y21" s="21">
        <v>9.9000000000000005E-2</v>
      </c>
      <c r="Z21" s="21">
        <v>9.0000000000000011E-2</v>
      </c>
      <c r="AA21" s="21">
        <v>0.155</v>
      </c>
      <c r="AB21" s="28" t="s">
        <v>10</v>
      </c>
      <c r="AC21" s="46">
        <v>2655</v>
      </c>
      <c r="AD21" s="21">
        <v>0.18</v>
      </c>
      <c r="AE21" s="29">
        <v>0.161</v>
      </c>
      <c r="AF21" s="29">
        <v>0.14100000000000001</v>
      </c>
      <c r="AG21" s="29">
        <v>0.121</v>
      </c>
      <c r="AH21" s="29">
        <v>0.11099999999999999</v>
      </c>
      <c r="AI21" s="29">
        <v>0.10099999999999999</v>
      </c>
      <c r="AJ21" s="21">
        <v>0.17</v>
      </c>
      <c r="AK21" s="28" t="s">
        <v>10</v>
      </c>
      <c r="AL21" s="48">
        <v>3502</v>
      </c>
      <c r="AM21" s="21">
        <v>0.15</v>
      </c>
      <c r="AN21" s="21">
        <v>0.14849999999999999</v>
      </c>
      <c r="AO21" s="21">
        <v>0.14449999999999999</v>
      </c>
      <c r="AP21" s="21">
        <v>0.11899999999999998</v>
      </c>
      <c r="AQ21" s="21">
        <v>0.11499999999999998</v>
      </c>
      <c r="AR21" s="21">
        <v>0.11099999999999997</v>
      </c>
      <c r="AS21" s="21">
        <v>0.13999999999999999</v>
      </c>
      <c r="AT21" s="28" t="s">
        <v>10</v>
      </c>
      <c r="AU21" s="46">
        <v>2655</v>
      </c>
      <c r="AV21" s="21">
        <v>0.18</v>
      </c>
      <c r="AW21" s="21">
        <v>0.16300000000000001</v>
      </c>
      <c r="AX21" s="21">
        <v>0.15500000000000003</v>
      </c>
      <c r="AY21" s="21">
        <v>0.13700000000000001</v>
      </c>
      <c r="AZ21" s="21">
        <v>0.11899999999999999</v>
      </c>
      <c r="BA21" s="21">
        <v>0.11099999999999999</v>
      </c>
      <c r="BB21" s="21">
        <v>0.17</v>
      </c>
    </row>
    <row r="22" spans="1:54" x14ac:dyDescent="0.2">
      <c r="A22" s="19" t="s">
        <v>10</v>
      </c>
      <c r="B22" s="46">
        <v>1317</v>
      </c>
      <c r="C22" s="21">
        <v>0.17499999999999999</v>
      </c>
      <c r="D22" s="21">
        <v>0.14999999999999997</v>
      </c>
      <c r="E22" s="21">
        <v>0.12399999999999997</v>
      </c>
      <c r="F22" s="21">
        <v>8.7999999999999953E-2</v>
      </c>
      <c r="G22" s="21">
        <v>7.0999999999999952E-2</v>
      </c>
      <c r="H22" s="21">
        <v>4.4999999999999971E-2</v>
      </c>
      <c r="I22" s="21"/>
      <c r="J22" s="28" t="s">
        <v>10</v>
      </c>
      <c r="K22" s="46">
        <v>1624</v>
      </c>
      <c r="L22" s="21">
        <v>0.14000000000000001</v>
      </c>
      <c r="M22" s="21">
        <v>0.12200000000000001</v>
      </c>
      <c r="N22" s="21">
        <v>0.113</v>
      </c>
      <c r="O22" s="21">
        <v>8.3000000000000018E-2</v>
      </c>
      <c r="P22" s="21">
        <v>6.4000000000000001E-2</v>
      </c>
      <c r="Q22" s="21">
        <v>5.5000000000000007E-2</v>
      </c>
      <c r="R22" s="21">
        <v>0.125</v>
      </c>
      <c r="S22" s="28" t="s">
        <v>10</v>
      </c>
      <c r="T22" s="46">
        <v>1317</v>
      </c>
      <c r="U22" s="21">
        <v>0.17499999999999999</v>
      </c>
      <c r="V22" s="21">
        <v>0.16699999999999998</v>
      </c>
      <c r="W22" s="21">
        <v>0.14799999999999999</v>
      </c>
      <c r="X22" s="21">
        <v>0.12899999999999998</v>
      </c>
      <c r="Y22" s="21">
        <v>0.10899999999999996</v>
      </c>
      <c r="Z22" s="21">
        <v>9.9999999999999964E-2</v>
      </c>
      <c r="AA22" s="21">
        <v>0.16500000000000001</v>
      </c>
      <c r="AB22" s="28" t="s">
        <v>10</v>
      </c>
      <c r="AC22" s="46">
        <v>2920</v>
      </c>
      <c r="AD22" s="21">
        <v>0.19</v>
      </c>
      <c r="AE22" s="29">
        <v>0.17499999999999999</v>
      </c>
      <c r="AF22" s="29">
        <v>0.159</v>
      </c>
      <c r="AG22" s="29">
        <v>0.14300000000000002</v>
      </c>
      <c r="AH22" s="29">
        <v>0.13700000000000001</v>
      </c>
      <c r="AI22" s="29">
        <v>0.13100000000000001</v>
      </c>
      <c r="AJ22" s="21">
        <v>0.18</v>
      </c>
      <c r="AK22" s="28" t="s">
        <v>10</v>
      </c>
      <c r="AL22" s="46">
        <v>3605</v>
      </c>
      <c r="AM22" s="21">
        <v>0.16</v>
      </c>
      <c r="AN22" s="21">
        <v>0.1585</v>
      </c>
      <c r="AO22" s="21">
        <v>0.1545</v>
      </c>
      <c r="AP22" s="21">
        <v>0.13049999999999998</v>
      </c>
      <c r="AQ22" s="21">
        <v>0.12499999999999999</v>
      </c>
      <c r="AR22" s="21">
        <v>0.12099999999999998</v>
      </c>
      <c r="AS22" s="21">
        <v>0.15</v>
      </c>
      <c r="AT22" s="28" t="s">
        <v>10</v>
      </c>
      <c r="AU22" s="46">
        <v>2920</v>
      </c>
      <c r="AV22" s="21">
        <v>0.19</v>
      </c>
      <c r="AW22" s="21">
        <v>0.17699999999999999</v>
      </c>
      <c r="AX22" s="21">
        <v>0.17299999999999999</v>
      </c>
      <c r="AY22" s="21">
        <v>0.15899999999999997</v>
      </c>
      <c r="AZ22" s="21">
        <v>0.14500000000000002</v>
      </c>
      <c r="BA22" s="21">
        <v>0.14100000000000001</v>
      </c>
      <c r="BB22" s="21">
        <v>0.18</v>
      </c>
    </row>
    <row r="23" spans="1:54" x14ac:dyDescent="0.2">
      <c r="A23" s="19" t="s">
        <v>10</v>
      </c>
      <c r="B23" s="46">
        <v>1419</v>
      </c>
      <c r="C23" s="21">
        <v>0.185</v>
      </c>
      <c r="D23" s="21">
        <v>0.16000000000000003</v>
      </c>
      <c r="E23" s="21">
        <v>0.13400000000000001</v>
      </c>
      <c r="F23" s="21">
        <v>0.108</v>
      </c>
      <c r="G23" s="21">
        <v>8.199999999999999E-2</v>
      </c>
      <c r="H23" s="21">
        <v>5.5000000000000007E-2</v>
      </c>
      <c r="I23" s="21"/>
      <c r="J23" s="28" t="s">
        <v>10</v>
      </c>
      <c r="K23" s="46">
        <v>1727</v>
      </c>
      <c r="L23" s="21">
        <v>0.15</v>
      </c>
      <c r="M23" s="21">
        <v>0.13299999999999998</v>
      </c>
      <c r="N23" s="21">
        <v>0.12499999999999999</v>
      </c>
      <c r="O23" s="21">
        <v>9.6999999999999975E-2</v>
      </c>
      <c r="P23" s="21">
        <v>7.7999999999999986E-2</v>
      </c>
      <c r="Q23" s="21">
        <v>6.9999999999999979E-2</v>
      </c>
      <c r="R23" s="21">
        <v>0.14000000000000001</v>
      </c>
      <c r="S23" s="28" t="s">
        <v>10</v>
      </c>
      <c r="T23" s="46">
        <v>1419</v>
      </c>
      <c r="U23" s="21">
        <v>0.185</v>
      </c>
      <c r="V23" s="21">
        <v>0.17699999999999999</v>
      </c>
      <c r="W23" s="21">
        <v>0.15800000000000003</v>
      </c>
      <c r="X23" s="21">
        <v>0.13900000000000001</v>
      </c>
      <c r="Y23" s="21">
        <v>0.12</v>
      </c>
      <c r="Z23" s="21">
        <v>0.11</v>
      </c>
      <c r="AA23" s="21">
        <v>0.17499999999999999</v>
      </c>
      <c r="AB23" s="28" t="s">
        <v>10</v>
      </c>
      <c r="AC23" s="46">
        <v>3237</v>
      </c>
      <c r="AD23" s="21">
        <v>0.2</v>
      </c>
      <c r="AE23" s="29">
        <v>0.185</v>
      </c>
      <c r="AF23" s="29">
        <v>0.16899999999999998</v>
      </c>
      <c r="AG23" s="29">
        <v>0.15299999999999997</v>
      </c>
      <c r="AH23" s="29">
        <v>0.14699999999999999</v>
      </c>
      <c r="AI23" s="29">
        <v>0.14099999999999999</v>
      </c>
      <c r="AJ23" s="21">
        <v>0.19</v>
      </c>
      <c r="AK23" s="28" t="s">
        <v>10</v>
      </c>
      <c r="AL23" s="46">
        <v>3814</v>
      </c>
      <c r="AM23" s="21">
        <v>0.16999999999999998</v>
      </c>
      <c r="AN23" s="21">
        <v>0.16849999999999998</v>
      </c>
      <c r="AO23" s="21">
        <v>0.16449999999999998</v>
      </c>
      <c r="AP23" s="21">
        <v>0.14049999999999999</v>
      </c>
      <c r="AQ23" s="21">
        <v>0.13650000000000001</v>
      </c>
      <c r="AR23" s="21">
        <v>0.13100000000000001</v>
      </c>
      <c r="AS23" s="21">
        <v>0.16</v>
      </c>
      <c r="AT23" s="28" t="s">
        <v>10</v>
      </c>
      <c r="AU23" s="46">
        <v>3237</v>
      </c>
      <c r="AV23" s="21">
        <v>0.2</v>
      </c>
      <c r="AW23" s="21">
        <v>0.187</v>
      </c>
      <c r="AX23" s="21">
        <v>0.183</v>
      </c>
      <c r="AY23" s="21">
        <v>0.16899999999999998</v>
      </c>
      <c r="AZ23" s="21">
        <v>0.15499999999999997</v>
      </c>
      <c r="BA23" s="21">
        <v>0.151</v>
      </c>
      <c r="BB23" s="21">
        <v>0.19</v>
      </c>
    </row>
    <row r="24" spans="1:54" x14ac:dyDescent="0.2">
      <c r="A24" s="19" t="s">
        <v>10</v>
      </c>
      <c r="B24" s="46">
        <v>1557</v>
      </c>
      <c r="C24" s="21">
        <v>0.2</v>
      </c>
      <c r="D24" s="21">
        <v>0.17499999999999999</v>
      </c>
      <c r="E24" s="21">
        <v>0.159</v>
      </c>
      <c r="F24" s="21">
        <v>0.12299999999999998</v>
      </c>
      <c r="G24" s="21">
        <v>9.7000000000000003E-2</v>
      </c>
      <c r="H24" s="21">
        <v>7.0999999999999994E-2</v>
      </c>
      <c r="I24" s="21"/>
      <c r="J24" s="28" t="s">
        <v>10</v>
      </c>
      <c r="K24" s="46">
        <v>1843</v>
      </c>
      <c r="L24" s="21">
        <v>0.16</v>
      </c>
      <c r="M24" s="21">
        <v>0.14299999999999999</v>
      </c>
      <c r="N24" s="21">
        <v>0.13500000000000001</v>
      </c>
      <c r="O24" s="21">
        <v>0.10699999999999998</v>
      </c>
      <c r="P24" s="21">
        <v>9.8999999999999977E-2</v>
      </c>
      <c r="Q24" s="21">
        <v>7.9999999999999988E-2</v>
      </c>
      <c r="R24" s="21">
        <v>0.15</v>
      </c>
      <c r="S24" s="28" t="s">
        <v>10</v>
      </c>
      <c r="T24" s="46">
        <v>1557</v>
      </c>
      <c r="U24" s="21">
        <v>0.2</v>
      </c>
      <c r="V24" s="21">
        <v>0.192</v>
      </c>
      <c r="W24" s="21">
        <v>0.17300000000000001</v>
      </c>
      <c r="X24" s="21">
        <v>0.154</v>
      </c>
      <c r="Y24" s="21">
        <v>0.14499999999999999</v>
      </c>
      <c r="Z24" s="21">
        <v>0.12599999999999997</v>
      </c>
      <c r="AA24" s="21">
        <v>0.185</v>
      </c>
      <c r="AB24" s="28" t="s">
        <v>10</v>
      </c>
      <c r="AC24" s="46">
        <v>3574</v>
      </c>
      <c r="AD24" s="21">
        <v>0.21</v>
      </c>
      <c r="AE24" s="29">
        <v>0.19650000000000001</v>
      </c>
      <c r="AF24" s="29">
        <v>0.189</v>
      </c>
      <c r="AG24" s="29">
        <v>0.16299999999999998</v>
      </c>
      <c r="AH24" s="29">
        <v>0.157</v>
      </c>
      <c r="AI24" s="29">
        <v>0.151</v>
      </c>
      <c r="AJ24" s="21">
        <v>0.2</v>
      </c>
      <c r="AK24" s="28" t="s">
        <v>10</v>
      </c>
      <c r="AL24" s="46">
        <v>3921</v>
      </c>
      <c r="AM24" s="21">
        <v>0.18</v>
      </c>
      <c r="AN24" s="21">
        <v>0.17849999999999999</v>
      </c>
      <c r="AO24" s="21">
        <v>0.17449999999999999</v>
      </c>
      <c r="AP24" s="21">
        <v>0.15049999999999997</v>
      </c>
      <c r="AQ24" s="21">
        <v>0.14649999999999996</v>
      </c>
      <c r="AR24" s="21">
        <v>0.14249999999999999</v>
      </c>
      <c r="AS24" s="21">
        <v>0.16999999999999998</v>
      </c>
      <c r="AT24" s="28" t="s">
        <v>10</v>
      </c>
      <c r="AU24" s="46">
        <v>3574</v>
      </c>
      <c r="AV24" s="21">
        <v>0.21</v>
      </c>
      <c r="AW24" s="21">
        <v>0.19850000000000001</v>
      </c>
      <c r="AX24" s="21">
        <v>0.193</v>
      </c>
      <c r="AY24" s="21">
        <v>0.17899999999999999</v>
      </c>
      <c r="AZ24" s="21">
        <v>0.17499999999999999</v>
      </c>
      <c r="BA24" s="21">
        <v>0.161</v>
      </c>
      <c r="BB24" s="21">
        <v>0.2</v>
      </c>
    </row>
    <row r="25" spans="1:54" x14ac:dyDescent="0.2">
      <c r="A25" s="19" t="s">
        <v>10</v>
      </c>
      <c r="B25" s="46">
        <v>1705</v>
      </c>
      <c r="C25" s="21">
        <v>0.215</v>
      </c>
      <c r="D25" s="21">
        <v>0.19600000000000001</v>
      </c>
      <c r="E25" s="21">
        <v>0.18600000000000003</v>
      </c>
      <c r="F25" s="21">
        <v>0.156</v>
      </c>
      <c r="G25" s="21">
        <v>0.13599999999999998</v>
      </c>
      <c r="H25" s="21">
        <v>0.12599999999999997</v>
      </c>
      <c r="I25" s="21"/>
      <c r="J25" s="28" t="s">
        <v>10</v>
      </c>
      <c r="K25" s="46">
        <v>1992</v>
      </c>
      <c r="L25" s="21">
        <v>0.17</v>
      </c>
      <c r="M25" s="21">
        <v>0.15300000000000002</v>
      </c>
      <c r="N25" s="21">
        <v>0.14500000000000002</v>
      </c>
      <c r="O25" s="21">
        <v>0.11700000000000002</v>
      </c>
      <c r="P25" s="21">
        <v>0.10900000000000001</v>
      </c>
      <c r="Q25" s="21">
        <v>9.0999999999999998E-2</v>
      </c>
      <c r="R25" s="21">
        <v>0.16</v>
      </c>
      <c r="S25" s="28" t="s">
        <v>10</v>
      </c>
      <c r="T25" s="46">
        <v>1705</v>
      </c>
      <c r="U25" s="21">
        <v>0.215</v>
      </c>
      <c r="V25" s="21">
        <v>0.20799999999999999</v>
      </c>
      <c r="W25" s="21">
        <v>0.19</v>
      </c>
      <c r="X25" s="21">
        <v>0.17200000000000001</v>
      </c>
      <c r="Y25" s="21">
        <v>0.16400000000000001</v>
      </c>
      <c r="Z25" s="21">
        <v>0.14599999999999999</v>
      </c>
      <c r="AA25" s="21">
        <v>0.2</v>
      </c>
      <c r="AB25" s="28" t="s">
        <v>10</v>
      </c>
      <c r="AC25" s="46">
        <v>3706</v>
      </c>
      <c r="AD25" s="21">
        <v>0.22</v>
      </c>
      <c r="AE25" s="29">
        <v>0.20649999999999999</v>
      </c>
      <c r="AF25" s="29">
        <v>0.20049999999999998</v>
      </c>
      <c r="AG25" s="29">
        <v>0.17299999999999999</v>
      </c>
      <c r="AH25" s="29">
        <v>0.16700000000000001</v>
      </c>
      <c r="AI25" s="29">
        <v>0.161</v>
      </c>
      <c r="AJ25" s="21">
        <v>0.21</v>
      </c>
      <c r="AK25" s="28" t="s">
        <v>10</v>
      </c>
      <c r="AL25" s="46">
        <v>4238</v>
      </c>
      <c r="AM25" s="21">
        <v>0.19</v>
      </c>
      <c r="AN25" s="21">
        <v>0.1885</v>
      </c>
      <c r="AO25" s="21">
        <v>0.1845</v>
      </c>
      <c r="AP25" s="21">
        <v>0.16049999999999998</v>
      </c>
      <c r="AQ25" s="21">
        <v>0.15649999999999997</v>
      </c>
      <c r="AR25" s="21">
        <v>0.1525</v>
      </c>
      <c r="AS25" s="21">
        <v>0.18</v>
      </c>
      <c r="AT25" s="28" t="s">
        <v>10</v>
      </c>
      <c r="AU25" s="46">
        <v>3706</v>
      </c>
      <c r="AV25" s="21">
        <v>0.22</v>
      </c>
      <c r="AW25" s="21">
        <v>0.20849999999999999</v>
      </c>
      <c r="AX25" s="21">
        <v>0.20449999999999999</v>
      </c>
      <c r="AY25" s="21">
        <v>0.18899999999999997</v>
      </c>
      <c r="AZ25" s="21">
        <v>0.185</v>
      </c>
      <c r="BA25" s="21">
        <v>0.17100000000000001</v>
      </c>
      <c r="BB25" s="21">
        <v>0.21</v>
      </c>
    </row>
    <row r="26" spans="1:54" x14ac:dyDescent="0.2">
      <c r="A26" s="19" t="s">
        <v>10</v>
      </c>
      <c r="B26" s="46">
        <v>1864</v>
      </c>
      <c r="C26" s="21">
        <v>0.22500000000000001</v>
      </c>
      <c r="D26" s="21">
        <v>0.20799999999999999</v>
      </c>
      <c r="E26" s="21">
        <v>0.19600000000000001</v>
      </c>
      <c r="F26" s="21">
        <v>0.16600000000000001</v>
      </c>
      <c r="G26" s="21">
        <v>0.156</v>
      </c>
      <c r="H26" s="21">
        <v>0.13600000000000001</v>
      </c>
      <c r="I26" s="21"/>
      <c r="J26" s="28" t="s">
        <v>10</v>
      </c>
      <c r="K26" s="46">
        <v>2150</v>
      </c>
      <c r="L26" s="21">
        <v>0.18</v>
      </c>
      <c r="M26" s="21">
        <v>0.17299999999999999</v>
      </c>
      <c r="N26" s="21">
        <v>0.15499999999999997</v>
      </c>
      <c r="O26" s="21">
        <v>0.127</v>
      </c>
      <c r="P26" s="21">
        <v>0.11899999999999999</v>
      </c>
      <c r="Q26" s="21">
        <v>0.10099999999999998</v>
      </c>
      <c r="R26" s="21">
        <v>0.17</v>
      </c>
      <c r="S26" s="28" t="s">
        <v>10</v>
      </c>
      <c r="T26" s="46">
        <v>1864</v>
      </c>
      <c r="U26" s="21">
        <v>0.22500000000000001</v>
      </c>
      <c r="V26" s="21">
        <v>0.22</v>
      </c>
      <c r="W26" s="21">
        <v>0.2</v>
      </c>
      <c r="X26" s="21">
        <v>0.182</v>
      </c>
      <c r="Y26" s="21">
        <v>0.17399999999999999</v>
      </c>
      <c r="Z26" s="21">
        <v>0.156</v>
      </c>
      <c r="AA26" s="21">
        <v>0.215</v>
      </c>
      <c r="AB26" s="28" t="s">
        <v>10</v>
      </c>
      <c r="AC26" s="46">
        <v>3921</v>
      </c>
      <c r="AD26" s="21">
        <v>0.24</v>
      </c>
      <c r="AE26" s="29">
        <v>0.22649999999999998</v>
      </c>
      <c r="AF26" s="29">
        <v>0.22049999999999997</v>
      </c>
      <c r="AG26" s="29">
        <v>0.19449999999999995</v>
      </c>
      <c r="AH26" s="29">
        <v>0.18699999999999997</v>
      </c>
      <c r="AI26" s="29">
        <v>0.18099999999999997</v>
      </c>
      <c r="AJ26" s="21">
        <v>0.22</v>
      </c>
      <c r="AK26" s="28" t="s">
        <v>10</v>
      </c>
      <c r="AL26" s="46">
        <v>4442</v>
      </c>
      <c r="AM26" s="21">
        <v>0.19999999999999998</v>
      </c>
      <c r="AN26" s="21">
        <v>0.19849999999999998</v>
      </c>
      <c r="AO26" s="21">
        <v>0.19449999999999998</v>
      </c>
      <c r="AP26" s="21">
        <v>0.17049999999999998</v>
      </c>
      <c r="AQ26" s="21">
        <v>0.16649999999999998</v>
      </c>
      <c r="AR26" s="21">
        <v>0.16250000000000001</v>
      </c>
      <c r="AS26" s="21">
        <v>0.19</v>
      </c>
      <c r="AT26" s="28" t="s">
        <v>10</v>
      </c>
      <c r="AU26" s="46">
        <v>3921</v>
      </c>
      <c r="AV26" s="21">
        <v>0.23499999999999999</v>
      </c>
      <c r="AW26" s="21">
        <v>0.2235</v>
      </c>
      <c r="AX26" s="21">
        <v>0.2195</v>
      </c>
      <c r="AY26" s="21">
        <v>0.20549999999999999</v>
      </c>
      <c r="AZ26" s="21">
        <v>0.2</v>
      </c>
      <c r="BA26" s="21">
        <v>0.186</v>
      </c>
      <c r="BB26" s="21">
        <v>0.22</v>
      </c>
    </row>
    <row r="27" spans="1:54" x14ac:dyDescent="0.2">
      <c r="A27" s="19" t="s">
        <v>10</v>
      </c>
      <c r="B27" s="46">
        <v>1971</v>
      </c>
      <c r="C27" s="21">
        <v>0.23500000000000001</v>
      </c>
      <c r="D27" s="21">
        <v>0.218</v>
      </c>
      <c r="E27" s="21">
        <v>0.20800000000000002</v>
      </c>
      <c r="F27" s="21">
        <v>0.17599999999999999</v>
      </c>
      <c r="G27" s="21">
        <v>0.16599999999999998</v>
      </c>
      <c r="H27" s="21">
        <v>0.14600000000000002</v>
      </c>
      <c r="I27" s="21"/>
      <c r="J27" s="28" t="s">
        <v>10</v>
      </c>
      <c r="K27" s="46">
        <v>2339</v>
      </c>
      <c r="L27" s="21">
        <v>0.19</v>
      </c>
      <c r="M27" s="21">
        <v>0.183</v>
      </c>
      <c r="N27" s="21">
        <v>0.16499999999999998</v>
      </c>
      <c r="O27" s="21">
        <v>0.14699999999999999</v>
      </c>
      <c r="P27" s="21">
        <v>0.12899999999999998</v>
      </c>
      <c r="Q27" s="21">
        <v>0.12099999999999997</v>
      </c>
      <c r="R27" s="21">
        <v>0.18</v>
      </c>
      <c r="S27" s="28" t="s">
        <v>10</v>
      </c>
      <c r="T27" s="46">
        <v>1971</v>
      </c>
      <c r="U27" s="21">
        <v>0.23500000000000001</v>
      </c>
      <c r="V27" s="21">
        <v>0.23</v>
      </c>
      <c r="W27" s="21">
        <v>0.21200000000000002</v>
      </c>
      <c r="X27" s="21">
        <v>0.192</v>
      </c>
      <c r="Y27" s="21">
        <v>0.184</v>
      </c>
      <c r="Z27" s="21">
        <v>0.17599999999999999</v>
      </c>
      <c r="AA27" s="21">
        <v>0.22500000000000001</v>
      </c>
      <c r="AB27" s="28" t="s">
        <v>10</v>
      </c>
      <c r="AC27" s="46">
        <v>4339</v>
      </c>
      <c r="AD27" s="21">
        <v>0.25</v>
      </c>
      <c r="AE27" s="29">
        <v>0.23650000000000002</v>
      </c>
      <c r="AF27" s="29">
        <v>0.23050000000000001</v>
      </c>
      <c r="AG27" s="29">
        <v>0.20450000000000002</v>
      </c>
      <c r="AH27" s="29">
        <v>0.19850000000000001</v>
      </c>
      <c r="AI27" s="29">
        <v>0.191</v>
      </c>
      <c r="AJ27" s="21">
        <v>0.24</v>
      </c>
      <c r="AK27" s="28" t="s">
        <v>10</v>
      </c>
      <c r="AL27" s="46">
        <v>4876</v>
      </c>
      <c r="AM27" s="21">
        <v>0.21</v>
      </c>
      <c r="AN27" s="21">
        <v>0.20849999999999999</v>
      </c>
      <c r="AO27" s="21">
        <v>0.20449999999999999</v>
      </c>
      <c r="AP27" s="21">
        <v>0.18049999999999997</v>
      </c>
      <c r="AQ27" s="21">
        <v>0.17649999999999999</v>
      </c>
      <c r="AR27" s="21">
        <v>0.17249999999999999</v>
      </c>
      <c r="AS27" s="21">
        <v>0.19999999999999998</v>
      </c>
      <c r="AT27" s="28" t="s">
        <v>10</v>
      </c>
      <c r="AU27" s="46">
        <v>4339</v>
      </c>
      <c r="AV27" s="21">
        <v>0.245</v>
      </c>
      <c r="AW27" s="21">
        <v>0.23350000000000001</v>
      </c>
      <c r="AX27" s="21">
        <v>0.22950000000000001</v>
      </c>
      <c r="AY27" s="21">
        <v>0.2155</v>
      </c>
      <c r="AZ27" s="21">
        <v>0.21150000000000002</v>
      </c>
      <c r="BA27" s="21">
        <v>0.20600000000000002</v>
      </c>
      <c r="BB27" s="21">
        <v>0.23499999999999999</v>
      </c>
    </row>
    <row r="28" spans="1:54" x14ac:dyDescent="0.2">
      <c r="A28" s="19" t="s">
        <v>10</v>
      </c>
      <c r="B28" s="46">
        <v>2083</v>
      </c>
      <c r="C28" s="21">
        <v>0.245</v>
      </c>
      <c r="D28" s="21">
        <v>0.22800000000000001</v>
      </c>
      <c r="E28" s="21">
        <v>0.21800000000000003</v>
      </c>
      <c r="F28" s="21">
        <v>0.188</v>
      </c>
      <c r="G28" s="21">
        <v>0.17599999999999999</v>
      </c>
      <c r="H28" s="21">
        <v>0.15599999999999997</v>
      </c>
      <c r="I28" s="21"/>
      <c r="J28" s="28" t="s">
        <v>10</v>
      </c>
      <c r="K28" s="46">
        <v>2558</v>
      </c>
      <c r="L28" s="21">
        <v>0.2</v>
      </c>
      <c r="M28" s="21">
        <v>0.193</v>
      </c>
      <c r="N28" s="21">
        <v>0.17500000000000004</v>
      </c>
      <c r="O28" s="21">
        <v>0.15700000000000003</v>
      </c>
      <c r="P28" s="21">
        <v>0.13900000000000001</v>
      </c>
      <c r="Q28" s="21">
        <v>0.13100000000000001</v>
      </c>
      <c r="R28" s="21">
        <v>0.19</v>
      </c>
      <c r="S28" s="28" t="s">
        <v>10</v>
      </c>
      <c r="T28" s="46">
        <v>2083</v>
      </c>
      <c r="U28" s="21">
        <v>0.245</v>
      </c>
      <c r="V28" s="21">
        <v>0.24</v>
      </c>
      <c r="W28" s="21">
        <v>0.22200000000000003</v>
      </c>
      <c r="X28" s="21">
        <v>0.20400000000000001</v>
      </c>
      <c r="Y28" s="21">
        <v>0.19400000000000001</v>
      </c>
      <c r="Z28" s="21">
        <v>0.186</v>
      </c>
      <c r="AA28" s="21">
        <v>0.23500000000000001</v>
      </c>
      <c r="AB28" s="28" t="s">
        <v>10</v>
      </c>
      <c r="AC28" s="46">
        <v>4606</v>
      </c>
      <c r="AD28" s="21">
        <v>0.26</v>
      </c>
      <c r="AE28" s="29">
        <v>0.2465</v>
      </c>
      <c r="AF28" s="29">
        <v>0.24049999999999999</v>
      </c>
      <c r="AG28" s="29">
        <v>0.21450000000000002</v>
      </c>
      <c r="AH28" s="29">
        <v>0.20850000000000002</v>
      </c>
      <c r="AI28" s="29">
        <v>0.20250000000000001</v>
      </c>
      <c r="AJ28" s="21">
        <v>0.25</v>
      </c>
      <c r="AK28" s="28" t="s">
        <v>10</v>
      </c>
      <c r="AL28" s="46">
        <v>5300</v>
      </c>
      <c r="AM28" s="21">
        <v>0.22</v>
      </c>
      <c r="AN28" s="21">
        <v>0.2185</v>
      </c>
      <c r="AO28" s="21">
        <v>0.2145</v>
      </c>
      <c r="AP28" s="21">
        <v>0.20049999999999998</v>
      </c>
      <c r="AQ28" s="21">
        <v>0.1865</v>
      </c>
      <c r="AR28" s="21">
        <v>0.1825</v>
      </c>
      <c r="AS28" s="21">
        <v>0.21</v>
      </c>
      <c r="AT28" s="28" t="s">
        <v>10</v>
      </c>
      <c r="AU28" s="46">
        <v>4606</v>
      </c>
      <c r="AV28" s="21">
        <v>0.255</v>
      </c>
      <c r="AW28" s="21">
        <v>0.24349999999999999</v>
      </c>
      <c r="AX28" s="21">
        <v>0.23949999999999999</v>
      </c>
      <c r="AY28" s="21">
        <v>0.22549999999999998</v>
      </c>
      <c r="AZ28" s="21">
        <v>0.22149999999999997</v>
      </c>
      <c r="BA28" s="21">
        <v>0.2175</v>
      </c>
      <c r="BB28" s="21">
        <v>0.245</v>
      </c>
    </row>
    <row r="29" spans="1:54" x14ac:dyDescent="0.2">
      <c r="A29" s="19" t="s">
        <v>10</v>
      </c>
      <c r="B29" s="46">
        <v>2211</v>
      </c>
      <c r="C29" s="21">
        <v>0.255</v>
      </c>
      <c r="D29" s="21">
        <v>0.23799999999999999</v>
      </c>
      <c r="E29" s="21">
        <v>0.22800000000000001</v>
      </c>
      <c r="F29" s="21">
        <v>0.19800000000000001</v>
      </c>
      <c r="G29" s="21">
        <v>0.188</v>
      </c>
      <c r="H29" s="21">
        <v>0.16599999999999998</v>
      </c>
      <c r="I29" s="21"/>
      <c r="J29" s="28" t="s">
        <v>10</v>
      </c>
      <c r="K29" s="46">
        <v>2925</v>
      </c>
      <c r="L29" s="21">
        <v>0.22</v>
      </c>
      <c r="M29" s="21">
        <v>0.219</v>
      </c>
      <c r="N29" s="21">
        <v>0.20299999999999999</v>
      </c>
      <c r="O29" s="21">
        <v>0.18899999999999997</v>
      </c>
      <c r="P29" s="21">
        <v>0.17499999999999999</v>
      </c>
      <c r="Q29" s="21">
        <v>0.17099999999999999</v>
      </c>
      <c r="R29" s="21">
        <v>0.2</v>
      </c>
      <c r="S29" s="28" t="s">
        <v>10</v>
      </c>
      <c r="T29" s="46">
        <v>2211</v>
      </c>
      <c r="U29" s="21">
        <v>0.255</v>
      </c>
      <c r="V29" s="21">
        <v>0.25</v>
      </c>
      <c r="W29" s="21">
        <v>0.24199999999999999</v>
      </c>
      <c r="X29" s="21">
        <v>0.214</v>
      </c>
      <c r="Y29" s="21">
        <v>0.20599999999999999</v>
      </c>
      <c r="Z29" s="21">
        <v>0.19599999999999998</v>
      </c>
      <c r="AA29" s="21">
        <v>0.245</v>
      </c>
      <c r="AB29" s="28" t="s">
        <v>10</v>
      </c>
      <c r="AC29" s="46">
        <v>4901</v>
      </c>
      <c r="AD29" s="21">
        <v>0.27</v>
      </c>
      <c r="AE29" s="29">
        <v>0.25650000000000001</v>
      </c>
      <c r="AF29" s="29">
        <v>0.2505</v>
      </c>
      <c r="AG29" s="29">
        <v>0.22449999999999998</v>
      </c>
      <c r="AH29" s="29">
        <v>0.2185</v>
      </c>
      <c r="AI29" s="29">
        <v>0.21249999999999999</v>
      </c>
      <c r="AJ29" s="21">
        <v>0.26</v>
      </c>
      <c r="AK29" s="28" t="s">
        <v>10</v>
      </c>
      <c r="AL29" s="46">
        <v>5509</v>
      </c>
      <c r="AM29" s="21">
        <v>0.22999999999999998</v>
      </c>
      <c r="AN29" s="21">
        <v>0.22849999999999998</v>
      </c>
      <c r="AO29" s="21">
        <v>0.22449999999999998</v>
      </c>
      <c r="AP29" s="21">
        <v>0.21049999999999996</v>
      </c>
      <c r="AQ29" s="21">
        <v>0.19650000000000001</v>
      </c>
      <c r="AR29" s="21">
        <v>0.1925</v>
      </c>
      <c r="AS29" s="21">
        <v>0.22</v>
      </c>
      <c r="AT29" s="28" t="s">
        <v>10</v>
      </c>
      <c r="AU29" s="46">
        <v>4901</v>
      </c>
      <c r="AV29" s="21">
        <v>0.26500000000000001</v>
      </c>
      <c r="AW29" s="21">
        <v>0.2535</v>
      </c>
      <c r="AX29" s="21">
        <v>0.2495</v>
      </c>
      <c r="AY29" s="21">
        <v>0.23549999999999999</v>
      </c>
      <c r="AZ29" s="21">
        <v>0.23149999999999998</v>
      </c>
      <c r="BA29" s="21">
        <v>0.22750000000000001</v>
      </c>
      <c r="BB29" s="21">
        <v>0.255</v>
      </c>
    </row>
    <row r="30" spans="1:54" x14ac:dyDescent="0.2">
      <c r="A30" s="19" t="s">
        <v>10</v>
      </c>
      <c r="B30" s="46">
        <v>2359</v>
      </c>
      <c r="C30" s="21">
        <v>0.26500000000000001</v>
      </c>
      <c r="D30" s="21">
        <v>0.25800000000000001</v>
      </c>
      <c r="E30" s="21">
        <v>0.23800000000000002</v>
      </c>
      <c r="F30" s="21">
        <v>0.218</v>
      </c>
      <c r="G30" s="21">
        <v>0.19799999999999998</v>
      </c>
      <c r="H30" s="21">
        <v>0.188</v>
      </c>
      <c r="I30" s="21"/>
      <c r="J30" s="28" t="s">
        <v>10</v>
      </c>
      <c r="K30" s="46">
        <v>3345</v>
      </c>
      <c r="L30" s="21">
        <v>0.23</v>
      </c>
      <c r="M30" s="21">
        <v>0.22900000000000001</v>
      </c>
      <c r="N30" s="21">
        <v>0.21500000000000002</v>
      </c>
      <c r="O30" s="21">
        <v>0.19900000000000001</v>
      </c>
      <c r="P30" s="21">
        <v>0.19500000000000001</v>
      </c>
      <c r="Q30" s="21">
        <v>0.18100000000000002</v>
      </c>
      <c r="R30" s="21">
        <v>0.22</v>
      </c>
      <c r="S30" s="28" t="s">
        <v>10</v>
      </c>
      <c r="T30" s="46">
        <v>2359</v>
      </c>
      <c r="U30" s="21">
        <v>0.26500000000000001</v>
      </c>
      <c r="V30" s="21">
        <v>0.26</v>
      </c>
      <c r="W30" s="21">
        <v>0.252</v>
      </c>
      <c r="X30" s="21">
        <v>0.224</v>
      </c>
      <c r="Y30" s="21">
        <v>0.216</v>
      </c>
      <c r="Z30" s="21">
        <v>0.20799999999999999</v>
      </c>
      <c r="AA30" s="21">
        <v>0.255</v>
      </c>
      <c r="AB30" s="28" t="s">
        <v>10</v>
      </c>
      <c r="AC30" s="46">
        <v>5188</v>
      </c>
      <c r="AD30" s="21">
        <v>0.27999999999999997</v>
      </c>
      <c r="AE30" s="29">
        <v>0.26650000000000001</v>
      </c>
      <c r="AF30" s="29">
        <v>0.26050000000000001</v>
      </c>
      <c r="AG30" s="29">
        <v>0.2445</v>
      </c>
      <c r="AH30" s="29">
        <v>0.22850000000000001</v>
      </c>
      <c r="AI30" s="29">
        <v>0.2225</v>
      </c>
      <c r="AJ30" s="21">
        <v>0.27</v>
      </c>
      <c r="AK30" s="28" t="s">
        <v>10</v>
      </c>
      <c r="AL30" s="46">
        <v>5943</v>
      </c>
      <c r="AM30" s="21">
        <v>0.24</v>
      </c>
      <c r="AN30" s="21">
        <v>0.23849999999999999</v>
      </c>
      <c r="AO30" s="21">
        <v>0.23449999999999999</v>
      </c>
      <c r="AP30" s="21">
        <v>0.22049999999999997</v>
      </c>
      <c r="AQ30" s="21">
        <v>0.20649999999999996</v>
      </c>
      <c r="AR30" s="21">
        <v>0.20249999999999999</v>
      </c>
      <c r="AS30" s="21">
        <v>0.22999999999999998</v>
      </c>
      <c r="AT30" s="28" t="s">
        <v>10</v>
      </c>
      <c r="AU30" s="46">
        <v>5188</v>
      </c>
      <c r="AV30" s="21">
        <v>0.27500000000000002</v>
      </c>
      <c r="AW30" s="21">
        <v>0.26350000000000001</v>
      </c>
      <c r="AX30" s="21">
        <v>0.25950000000000001</v>
      </c>
      <c r="AY30" s="21">
        <v>0.2455</v>
      </c>
      <c r="AZ30" s="21">
        <v>0.24149999999999999</v>
      </c>
      <c r="BA30" s="21">
        <v>0.23750000000000002</v>
      </c>
      <c r="BB30" s="21">
        <v>0.26500000000000001</v>
      </c>
    </row>
    <row r="31" spans="1:54" x14ac:dyDescent="0.2">
      <c r="A31" s="19" t="s">
        <v>10</v>
      </c>
      <c r="B31" s="46">
        <v>2527</v>
      </c>
      <c r="C31" s="21">
        <v>0.27500000000000002</v>
      </c>
      <c r="D31" s="21">
        <v>0.26800000000000002</v>
      </c>
      <c r="E31" s="21">
        <v>0.24800000000000003</v>
      </c>
      <c r="F31" s="21">
        <v>0.22800000000000001</v>
      </c>
      <c r="G31" s="21">
        <v>0.20799999999999999</v>
      </c>
      <c r="H31" s="21">
        <v>0.19800000000000001</v>
      </c>
      <c r="I31" s="21"/>
      <c r="J31" s="28" t="s">
        <v>10</v>
      </c>
      <c r="K31" s="46">
        <v>3600</v>
      </c>
      <c r="L31" s="21">
        <v>0.24</v>
      </c>
      <c r="M31" s="21">
        <v>0.23899999999999999</v>
      </c>
      <c r="N31" s="21">
        <v>0.22499999999999998</v>
      </c>
      <c r="O31" s="21">
        <v>0.21099999999999997</v>
      </c>
      <c r="P31" s="21">
        <v>0.20499999999999996</v>
      </c>
      <c r="Q31" s="21">
        <v>0.191</v>
      </c>
      <c r="R31" s="21">
        <v>0.23</v>
      </c>
      <c r="S31" s="28" t="s">
        <v>10</v>
      </c>
      <c r="T31" s="46">
        <v>2527</v>
      </c>
      <c r="U31" s="21">
        <v>0.27500000000000002</v>
      </c>
      <c r="V31" s="21">
        <v>0.27</v>
      </c>
      <c r="W31" s="21">
        <v>0.26200000000000001</v>
      </c>
      <c r="X31" s="21">
        <v>0.23400000000000001</v>
      </c>
      <c r="Y31" s="21">
        <v>0.22600000000000001</v>
      </c>
      <c r="Z31" s="21">
        <v>0.218</v>
      </c>
      <c r="AA31" s="21">
        <v>0.26500000000000001</v>
      </c>
      <c r="AB31" s="28" t="s">
        <v>10</v>
      </c>
      <c r="AC31" s="46">
        <v>5617</v>
      </c>
      <c r="AD31" s="21">
        <v>0.29500000000000004</v>
      </c>
      <c r="AE31" s="29">
        <v>0.28150000000000003</v>
      </c>
      <c r="AF31" s="29">
        <v>0.27550000000000002</v>
      </c>
      <c r="AG31" s="29">
        <v>0.25950000000000001</v>
      </c>
      <c r="AH31" s="29">
        <v>0.24350000000000002</v>
      </c>
      <c r="AI31" s="29">
        <v>0.23750000000000002</v>
      </c>
      <c r="AJ31" s="21">
        <v>0.27999999999999997</v>
      </c>
      <c r="AK31" s="28" t="s">
        <v>10</v>
      </c>
      <c r="AL31" s="46">
        <v>6255</v>
      </c>
      <c r="AM31" s="21">
        <v>0.253</v>
      </c>
      <c r="AN31" s="21">
        <v>0.253</v>
      </c>
      <c r="AO31" s="21">
        <v>0.251</v>
      </c>
      <c r="AP31" s="21">
        <v>0.23649999999999999</v>
      </c>
      <c r="AQ31" s="21">
        <v>0.22449999999999998</v>
      </c>
      <c r="AR31" s="21">
        <v>0.22249999999999998</v>
      </c>
      <c r="AS31" s="21">
        <v>0.24</v>
      </c>
      <c r="AT31" s="28" t="s">
        <v>10</v>
      </c>
      <c r="AU31" s="46">
        <v>5617</v>
      </c>
      <c r="AV31" s="21">
        <v>0.29000000000000004</v>
      </c>
      <c r="AW31" s="21">
        <v>0.27850000000000003</v>
      </c>
      <c r="AX31" s="21">
        <v>0.27450000000000002</v>
      </c>
      <c r="AY31" s="21">
        <v>0.26050000000000001</v>
      </c>
      <c r="AZ31" s="21">
        <v>0.25650000000000001</v>
      </c>
      <c r="BA31" s="21">
        <v>0.2525</v>
      </c>
      <c r="BB31" s="21">
        <v>0.27500000000000002</v>
      </c>
    </row>
    <row r="32" spans="1:54" x14ac:dyDescent="0.2">
      <c r="A32" s="19" t="s">
        <v>10</v>
      </c>
      <c r="B32" s="46">
        <v>2758</v>
      </c>
      <c r="C32" s="21">
        <v>0.28499999999999998</v>
      </c>
      <c r="D32" s="21">
        <v>0.27799999999999997</v>
      </c>
      <c r="E32" s="21">
        <v>0.25799999999999995</v>
      </c>
      <c r="F32" s="21">
        <v>0.23799999999999996</v>
      </c>
      <c r="G32" s="21">
        <v>0.218</v>
      </c>
      <c r="H32" s="21">
        <v>0.20800000000000002</v>
      </c>
      <c r="I32" s="21"/>
      <c r="J32" s="28" t="s">
        <v>10</v>
      </c>
      <c r="K32" s="46">
        <v>3870</v>
      </c>
      <c r="L32" s="21">
        <v>0.25</v>
      </c>
      <c r="M32" s="21">
        <v>0.249</v>
      </c>
      <c r="N32" s="21">
        <v>0.23499999999999999</v>
      </c>
      <c r="O32" s="21">
        <v>0.22099999999999997</v>
      </c>
      <c r="P32" s="21">
        <v>0.21699999999999997</v>
      </c>
      <c r="Q32" s="21">
        <v>0.21099999999999999</v>
      </c>
      <c r="R32" s="21">
        <v>0.24</v>
      </c>
      <c r="S32" s="28" t="s">
        <v>10</v>
      </c>
      <c r="T32" s="46">
        <v>2758</v>
      </c>
      <c r="U32" s="21">
        <v>0.28499999999999998</v>
      </c>
      <c r="V32" s="21">
        <v>0.27999999999999997</v>
      </c>
      <c r="W32" s="21">
        <v>0.27199999999999996</v>
      </c>
      <c r="X32" s="21">
        <v>0.24399999999999997</v>
      </c>
      <c r="Y32" s="21">
        <v>0.23599999999999996</v>
      </c>
      <c r="Z32" s="21">
        <v>0.22799999999999995</v>
      </c>
      <c r="AA32" s="21">
        <v>0.27500000000000002</v>
      </c>
      <c r="AB32" s="28" t="s">
        <v>10</v>
      </c>
      <c r="AC32" s="46">
        <v>6045</v>
      </c>
      <c r="AD32" s="21">
        <v>0.30500000000000005</v>
      </c>
      <c r="AE32" s="29">
        <v>0.29350000000000004</v>
      </c>
      <c r="AF32" s="29">
        <v>0.28950000000000004</v>
      </c>
      <c r="AG32" s="29">
        <v>0.27550000000000002</v>
      </c>
      <c r="AH32" s="29">
        <v>0.26150000000000001</v>
      </c>
      <c r="AI32" s="29">
        <v>0.25750000000000001</v>
      </c>
      <c r="AJ32" s="21">
        <v>0.29500000000000004</v>
      </c>
      <c r="AK32" s="28" t="s">
        <v>10</v>
      </c>
      <c r="AL32" s="46">
        <v>6837</v>
      </c>
      <c r="AM32" s="21">
        <v>0.26300000000000001</v>
      </c>
      <c r="AN32" s="21">
        <v>0.26300000000000001</v>
      </c>
      <c r="AO32" s="21">
        <v>0.26100000000000001</v>
      </c>
      <c r="AP32" s="21">
        <v>0.249</v>
      </c>
      <c r="AQ32" s="21">
        <v>0.2445</v>
      </c>
      <c r="AR32" s="21">
        <v>0.23250000000000001</v>
      </c>
      <c r="AS32" s="21">
        <v>0.253</v>
      </c>
      <c r="AT32" s="28" t="s">
        <v>10</v>
      </c>
      <c r="AU32" s="46">
        <v>6045</v>
      </c>
      <c r="AV32" s="21">
        <v>0.30499999999999999</v>
      </c>
      <c r="AW32" s="21">
        <v>0.29549999999999998</v>
      </c>
      <c r="AX32" s="21">
        <v>0.29349999999999998</v>
      </c>
      <c r="AY32" s="21">
        <v>0.28149999999999997</v>
      </c>
      <c r="AZ32" s="21">
        <v>0.27949999999999997</v>
      </c>
      <c r="BA32" s="21">
        <v>0.27749999999999997</v>
      </c>
      <c r="BB32" s="21">
        <v>0.29000000000000004</v>
      </c>
    </row>
    <row r="33" spans="1:54" x14ac:dyDescent="0.2">
      <c r="A33" s="19" t="s">
        <v>10</v>
      </c>
      <c r="B33" s="46">
        <v>3094</v>
      </c>
      <c r="C33" s="21">
        <v>0.29499999999999998</v>
      </c>
      <c r="D33" s="21">
        <v>0.29199999999999998</v>
      </c>
      <c r="E33" s="21">
        <v>0.27599999999999997</v>
      </c>
      <c r="F33" s="21">
        <v>0.25999999999999995</v>
      </c>
      <c r="G33" s="21">
        <v>0.25399999999999995</v>
      </c>
      <c r="H33" s="21">
        <v>0.23799999999999996</v>
      </c>
      <c r="I33" s="21"/>
      <c r="J33" s="28" t="s">
        <v>10</v>
      </c>
      <c r="K33" s="46">
        <v>4197</v>
      </c>
      <c r="L33" s="21">
        <v>0.26500000000000001</v>
      </c>
      <c r="M33" s="21">
        <v>0.25900000000000001</v>
      </c>
      <c r="N33" s="21">
        <v>0.245</v>
      </c>
      <c r="O33" s="21">
        <v>0.23100000000000001</v>
      </c>
      <c r="P33" s="21">
        <v>0.22700000000000004</v>
      </c>
      <c r="Q33" s="21">
        <v>0.22300000000000003</v>
      </c>
      <c r="R33" s="21">
        <v>0.25</v>
      </c>
      <c r="S33" s="28" t="s">
        <v>10</v>
      </c>
      <c r="T33" s="46">
        <v>3094</v>
      </c>
      <c r="U33" s="21">
        <v>0.29499999999999998</v>
      </c>
      <c r="V33" s="21">
        <v>0.29399999999999998</v>
      </c>
      <c r="W33" s="21">
        <v>0.28999999999999998</v>
      </c>
      <c r="X33" s="21">
        <v>0.26599999999999996</v>
      </c>
      <c r="Y33" s="21">
        <v>0.26199999999999996</v>
      </c>
      <c r="Z33" s="21">
        <v>0.25799999999999995</v>
      </c>
      <c r="AA33" s="21">
        <v>0.28499999999999998</v>
      </c>
      <c r="AB33" s="28" t="s">
        <v>10</v>
      </c>
      <c r="AC33" s="46">
        <v>6747</v>
      </c>
      <c r="AD33" s="21">
        <v>0.31500000000000006</v>
      </c>
      <c r="AE33" s="29">
        <v>0.30600000000000005</v>
      </c>
      <c r="AF33" s="29">
        <v>0.29950000000000004</v>
      </c>
      <c r="AG33" s="29">
        <v>0.28550000000000003</v>
      </c>
      <c r="AH33" s="29">
        <v>0.27150000000000002</v>
      </c>
      <c r="AI33" s="29">
        <v>0.26750000000000002</v>
      </c>
      <c r="AJ33" s="21">
        <v>0.30500000000000005</v>
      </c>
      <c r="AK33" s="28" t="s">
        <v>10</v>
      </c>
      <c r="AL33" s="46">
        <v>7362</v>
      </c>
      <c r="AM33" s="21">
        <v>0.27300000000000002</v>
      </c>
      <c r="AN33" s="21">
        <v>0.27300000000000002</v>
      </c>
      <c r="AO33" s="21">
        <v>0.27100000000000002</v>
      </c>
      <c r="AP33" s="21">
        <v>0.25900000000000001</v>
      </c>
      <c r="AQ33" s="21">
        <v>0.25700000000000001</v>
      </c>
      <c r="AR33" s="21">
        <v>0.24249999999999999</v>
      </c>
      <c r="AS33" s="21">
        <v>0.26300000000000001</v>
      </c>
      <c r="AT33" s="28" t="s">
        <v>10</v>
      </c>
      <c r="AU33" s="46">
        <v>6747</v>
      </c>
      <c r="AV33" s="21">
        <v>0.315</v>
      </c>
      <c r="AW33" s="21">
        <v>0.308</v>
      </c>
      <c r="AX33" s="21">
        <v>0.30349999999999999</v>
      </c>
      <c r="AY33" s="21">
        <v>0.29149999999999998</v>
      </c>
      <c r="AZ33" s="21">
        <v>0.28949999999999998</v>
      </c>
      <c r="BA33" s="21">
        <v>0.28749999999999998</v>
      </c>
      <c r="BB33" s="21">
        <v>0.30499999999999999</v>
      </c>
    </row>
    <row r="34" spans="1:54" x14ac:dyDescent="0.2">
      <c r="A34" s="19" t="s">
        <v>10</v>
      </c>
      <c r="B34" s="46">
        <v>3523</v>
      </c>
      <c r="C34" s="21">
        <v>0.307</v>
      </c>
      <c r="D34" s="21">
        <v>0.30499999999999999</v>
      </c>
      <c r="E34" s="21">
        <v>0.28599999999999998</v>
      </c>
      <c r="F34" s="21">
        <v>0.26999999999999996</v>
      </c>
      <c r="G34" s="21">
        <v>0.26399999999999996</v>
      </c>
      <c r="H34" s="21">
        <v>0.25800000000000001</v>
      </c>
      <c r="I34" s="21"/>
      <c r="J34" s="28" t="s">
        <v>10</v>
      </c>
      <c r="K34" s="46">
        <v>4590</v>
      </c>
      <c r="L34" s="21">
        <v>0.27500000000000002</v>
      </c>
      <c r="M34" s="21">
        <v>0.26900000000000002</v>
      </c>
      <c r="N34" s="21">
        <v>0.26500000000000001</v>
      </c>
      <c r="O34" s="21">
        <v>0.24099999999999999</v>
      </c>
      <c r="P34" s="21">
        <v>0.23699999999999999</v>
      </c>
      <c r="Q34" s="21">
        <v>0.23300000000000001</v>
      </c>
      <c r="R34" s="21">
        <v>0.26500000000000001</v>
      </c>
      <c r="S34" s="28" t="s">
        <v>10</v>
      </c>
      <c r="T34" s="46">
        <v>3523</v>
      </c>
      <c r="U34" s="21">
        <v>0.307</v>
      </c>
      <c r="V34" s="21">
        <v>0.307</v>
      </c>
      <c r="W34" s="21">
        <v>0.3</v>
      </c>
      <c r="X34" s="21">
        <v>0.28599999999999998</v>
      </c>
      <c r="Y34" s="21">
        <v>0.27199999999999996</v>
      </c>
      <c r="Z34" s="21">
        <v>0.26799999999999996</v>
      </c>
      <c r="AA34" s="21">
        <v>0.29499999999999998</v>
      </c>
      <c r="AB34" s="28" t="s">
        <v>10</v>
      </c>
      <c r="AC34" s="46">
        <v>7214</v>
      </c>
      <c r="AD34" s="21">
        <v>0.32500000000000001</v>
      </c>
      <c r="AE34" s="29">
        <v>0.31600000000000006</v>
      </c>
      <c r="AF34" s="29">
        <v>0.31200000000000006</v>
      </c>
      <c r="AG34" s="29">
        <v>0.29550000000000004</v>
      </c>
      <c r="AH34" s="29">
        <v>0.29150000000000004</v>
      </c>
      <c r="AI34" s="29">
        <v>0.27750000000000002</v>
      </c>
      <c r="AJ34" s="21">
        <v>0.31500000000000006</v>
      </c>
      <c r="AK34" s="28" t="s">
        <v>10</v>
      </c>
      <c r="AL34" s="46">
        <v>8199</v>
      </c>
      <c r="AM34" s="21">
        <v>0.28300000000000003</v>
      </c>
      <c r="AN34" s="21">
        <v>0.28300000000000003</v>
      </c>
      <c r="AO34" s="21">
        <v>0.28100000000000003</v>
      </c>
      <c r="AP34" s="21">
        <v>0.26900000000000002</v>
      </c>
      <c r="AQ34" s="21">
        <v>0.26700000000000002</v>
      </c>
      <c r="AR34" s="21">
        <v>0.255</v>
      </c>
      <c r="AS34" s="21">
        <v>0.27300000000000002</v>
      </c>
      <c r="AT34" s="28" t="s">
        <v>10</v>
      </c>
      <c r="AU34" s="46">
        <v>7214</v>
      </c>
      <c r="AV34" s="21">
        <v>0.32499999999999996</v>
      </c>
      <c r="AW34" s="21">
        <v>0.318</v>
      </c>
      <c r="AX34" s="21">
        <v>0.316</v>
      </c>
      <c r="AY34" s="21">
        <v>0.30149999999999999</v>
      </c>
      <c r="AZ34" s="21">
        <v>0.29949999999999999</v>
      </c>
      <c r="BA34" s="21">
        <v>0.29749999999999999</v>
      </c>
      <c r="BB34" s="21">
        <v>0.315</v>
      </c>
    </row>
    <row r="35" spans="1:54" x14ac:dyDescent="0.2">
      <c r="A35" s="19" t="s">
        <v>10</v>
      </c>
      <c r="B35" s="46">
        <v>4105</v>
      </c>
      <c r="C35" s="21">
        <v>0.32500000000000001</v>
      </c>
      <c r="D35" s="21">
        <v>0.32000000000000006</v>
      </c>
      <c r="E35" s="21">
        <v>0.30400000000000005</v>
      </c>
      <c r="F35" s="21">
        <v>0.28500000000000003</v>
      </c>
      <c r="G35" s="21">
        <v>0.27900000000000003</v>
      </c>
      <c r="H35" s="21">
        <v>0.27300000000000002</v>
      </c>
      <c r="I35" s="21"/>
      <c r="J35" s="28" t="s">
        <v>10</v>
      </c>
      <c r="K35" s="46">
        <v>5060</v>
      </c>
      <c r="L35" s="21">
        <v>0.28499999999999998</v>
      </c>
      <c r="M35" s="21">
        <v>0.27899999999999997</v>
      </c>
      <c r="N35" s="21">
        <v>0.27499999999999997</v>
      </c>
      <c r="O35" s="21">
        <v>0.25099999999999995</v>
      </c>
      <c r="P35" s="21">
        <v>0.24699999999999994</v>
      </c>
      <c r="Q35" s="21">
        <v>0.24299999999999997</v>
      </c>
      <c r="R35" s="21">
        <v>0.27500000000000002</v>
      </c>
      <c r="S35" s="28" t="s">
        <v>10</v>
      </c>
      <c r="T35" s="46">
        <v>4105</v>
      </c>
      <c r="U35" s="21">
        <v>0.32500000000000001</v>
      </c>
      <c r="V35" s="21">
        <v>0.32200000000000006</v>
      </c>
      <c r="W35" s="21">
        <v>0.31800000000000006</v>
      </c>
      <c r="X35" s="21">
        <v>0.30100000000000005</v>
      </c>
      <c r="Y35" s="21">
        <v>0.28700000000000003</v>
      </c>
      <c r="Z35" s="21">
        <v>0.28300000000000003</v>
      </c>
      <c r="AA35" s="21">
        <v>0.307</v>
      </c>
      <c r="AB35" s="28" t="s">
        <v>10</v>
      </c>
      <c r="AC35" s="46">
        <v>7793</v>
      </c>
      <c r="AD35" s="21">
        <v>0.33500000000000002</v>
      </c>
      <c r="AE35" s="29">
        <v>0.32600000000000001</v>
      </c>
      <c r="AF35" s="29">
        <v>0.32200000000000001</v>
      </c>
      <c r="AG35" s="29">
        <v>0.308</v>
      </c>
      <c r="AH35" s="29">
        <v>0.29649999999999999</v>
      </c>
      <c r="AI35" s="29">
        <v>0.28750000000000003</v>
      </c>
      <c r="AJ35" s="21">
        <v>0.32500000000000001</v>
      </c>
      <c r="AK35" s="28" t="s">
        <v>10</v>
      </c>
      <c r="AL35" s="46">
        <v>9150</v>
      </c>
      <c r="AM35" s="21">
        <v>0.29800000000000004</v>
      </c>
      <c r="AN35" s="21">
        <v>0.29800000000000004</v>
      </c>
      <c r="AO35" s="21">
        <v>0.29600000000000004</v>
      </c>
      <c r="AP35" s="21">
        <v>0.28400000000000003</v>
      </c>
      <c r="AQ35" s="21">
        <v>0.28200000000000003</v>
      </c>
      <c r="AR35" s="21">
        <v>0.27</v>
      </c>
      <c r="AS35" s="21">
        <v>0.28300000000000003</v>
      </c>
      <c r="AT35" s="28" t="s">
        <v>10</v>
      </c>
      <c r="AU35" s="46">
        <v>7793</v>
      </c>
      <c r="AV35" s="21">
        <v>0.33500000000000002</v>
      </c>
      <c r="AW35" s="21">
        <v>0.32800000000000001</v>
      </c>
      <c r="AX35" s="21">
        <v>0.32600000000000001</v>
      </c>
      <c r="AY35" s="21">
        <v>0.314</v>
      </c>
      <c r="AZ35" s="21">
        <v>0.3095</v>
      </c>
      <c r="BA35" s="21">
        <v>0.3075</v>
      </c>
      <c r="BB35" s="21">
        <v>0.32499999999999996</v>
      </c>
    </row>
    <row r="36" spans="1:54" x14ac:dyDescent="0.2">
      <c r="A36" s="19" t="s">
        <v>10</v>
      </c>
      <c r="B36" s="46">
        <v>4636</v>
      </c>
      <c r="C36" s="21">
        <v>0.33500000000000002</v>
      </c>
      <c r="D36" s="21">
        <v>0.33</v>
      </c>
      <c r="E36" s="21">
        <v>0.32400000000000001</v>
      </c>
      <c r="F36" s="21">
        <v>0.29800000000000004</v>
      </c>
      <c r="G36" s="21">
        <v>0.28900000000000003</v>
      </c>
      <c r="H36" s="21">
        <v>0.28300000000000003</v>
      </c>
      <c r="I36" s="21"/>
      <c r="J36" s="28" t="s">
        <v>10</v>
      </c>
      <c r="K36" s="46">
        <v>5637</v>
      </c>
      <c r="L36" s="21">
        <v>0.29499999999999998</v>
      </c>
      <c r="M36" s="21">
        <v>0.28899999999999998</v>
      </c>
      <c r="N36" s="21">
        <v>0.28499999999999998</v>
      </c>
      <c r="O36" s="21">
        <v>0.26099999999999995</v>
      </c>
      <c r="P36" s="21">
        <v>0.25699999999999995</v>
      </c>
      <c r="Q36" s="21">
        <v>0.25299999999999995</v>
      </c>
      <c r="R36" s="21">
        <v>0.28499999999999998</v>
      </c>
      <c r="S36" s="28" t="s">
        <v>10</v>
      </c>
      <c r="T36" s="46">
        <v>4636</v>
      </c>
      <c r="U36" s="21">
        <v>0.33500000000000002</v>
      </c>
      <c r="V36" s="21">
        <v>0.33200000000000002</v>
      </c>
      <c r="W36" s="21">
        <v>0.32800000000000001</v>
      </c>
      <c r="X36" s="21">
        <v>0.314</v>
      </c>
      <c r="Y36" s="21">
        <v>0.307</v>
      </c>
      <c r="Z36" s="21">
        <v>0.29300000000000004</v>
      </c>
      <c r="AA36" s="21">
        <v>0.32500000000000001</v>
      </c>
      <c r="AB36" s="28" t="s">
        <v>10</v>
      </c>
      <c r="AC36" s="46">
        <v>8474</v>
      </c>
      <c r="AD36" s="21">
        <v>0.34500000000000003</v>
      </c>
      <c r="AE36" s="29">
        <v>0.33600000000000002</v>
      </c>
      <c r="AF36" s="29">
        <v>0.33200000000000002</v>
      </c>
      <c r="AG36" s="29">
        <v>0.318</v>
      </c>
      <c r="AH36" s="29">
        <v>0.30399999999999999</v>
      </c>
      <c r="AI36" s="29">
        <v>0.29749999999999999</v>
      </c>
      <c r="AJ36" s="21">
        <v>0.33500000000000002</v>
      </c>
      <c r="AK36" s="28" t="s">
        <v>10</v>
      </c>
      <c r="AL36" s="46">
        <v>10201</v>
      </c>
      <c r="AM36" s="21">
        <v>0.30800000000000005</v>
      </c>
      <c r="AN36" s="21">
        <v>0.30800000000000005</v>
      </c>
      <c r="AO36" s="21">
        <v>0.30600000000000005</v>
      </c>
      <c r="AP36" s="21">
        <v>0.29400000000000004</v>
      </c>
      <c r="AQ36" s="21">
        <v>0.29200000000000004</v>
      </c>
      <c r="AR36" s="21">
        <v>0.28000000000000003</v>
      </c>
      <c r="AS36" s="21">
        <v>0.29800000000000004</v>
      </c>
      <c r="AT36" s="28" t="s">
        <v>10</v>
      </c>
      <c r="AU36" s="46">
        <v>8474</v>
      </c>
      <c r="AV36" s="21">
        <v>0.34500000000000003</v>
      </c>
      <c r="AW36" s="21">
        <v>0.33800000000000002</v>
      </c>
      <c r="AX36" s="21">
        <v>0.33600000000000002</v>
      </c>
      <c r="AY36" s="21">
        <v>0.32400000000000001</v>
      </c>
      <c r="AZ36" s="21">
        <v>0.32200000000000001</v>
      </c>
      <c r="BA36" s="21">
        <v>0.3175</v>
      </c>
      <c r="BB36" s="21">
        <v>0.33500000000000002</v>
      </c>
    </row>
    <row r="37" spans="1:54" x14ac:dyDescent="0.2">
      <c r="A37" s="19" t="s">
        <v>10</v>
      </c>
      <c r="B37" s="46">
        <v>5178</v>
      </c>
      <c r="C37" s="21">
        <v>0.34499999999999997</v>
      </c>
      <c r="D37" s="21">
        <v>0.33999999999999997</v>
      </c>
      <c r="E37" s="21">
        <v>0.33399999999999996</v>
      </c>
      <c r="F37" s="21">
        <v>0.30799999999999994</v>
      </c>
      <c r="G37" s="21">
        <v>0.30199999999999994</v>
      </c>
      <c r="H37" s="21">
        <v>0.29299999999999993</v>
      </c>
      <c r="I37" s="21"/>
      <c r="J37" s="28" t="s">
        <v>10</v>
      </c>
      <c r="K37" s="46">
        <v>6361</v>
      </c>
      <c r="L37" s="21">
        <v>0.30499999999999999</v>
      </c>
      <c r="M37" s="21">
        <v>0.30400000000000005</v>
      </c>
      <c r="N37" s="21">
        <v>0.29900000000000004</v>
      </c>
      <c r="O37" s="21">
        <v>0.27700000000000002</v>
      </c>
      <c r="P37" s="21">
        <v>0.27500000000000002</v>
      </c>
      <c r="Q37" s="21">
        <v>0.27300000000000002</v>
      </c>
      <c r="R37" s="21">
        <v>0.29499999999999998</v>
      </c>
      <c r="S37" s="28" t="s">
        <v>10</v>
      </c>
      <c r="T37" s="46">
        <v>5178</v>
      </c>
      <c r="U37" s="21">
        <v>0.34499999999999997</v>
      </c>
      <c r="V37" s="21">
        <v>0.34199999999999997</v>
      </c>
      <c r="W37" s="21">
        <v>0.33799999999999997</v>
      </c>
      <c r="X37" s="21">
        <v>0.32399999999999995</v>
      </c>
      <c r="Y37" s="21">
        <v>0.31999999999999995</v>
      </c>
      <c r="Z37" s="21">
        <v>0.30299999999999994</v>
      </c>
      <c r="AA37" s="21">
        <v>0.33500000000000002</v>
      </c>
      <c r="AB37" s="28" t="s">
        <v>10</v>
      </c>
      <c r="AC37" s="46">
        <v>9256</v>
      </c>
      <c r="AD37" s="21">
        <v>0.36</v>
      </c>
      <c r="AE37" s="29">
        <v>0.35099999999999998</v>
      </c>
      <c r="AF37" s="29">
        <v>0.34699999999999998</v>
      </c>
      <c r="AG37" s="29">
        <v>0.33299999999999996</v>
      </c>
      <c r="AH37" s="29">
        <v>0.32899999999999996</v>
      </c>
      <c r="AI37" s="29">
        <v>0.31499999999999995</v>
      </c>
      <c r="AJ37" s="21">
        <v>0.34500000000000003</v>
      </c>
      <c r="AK37" s="28" t="s">
        <v>10</v>
      </c>
      <c r="AL37" s="46">
        <v>11253</v>
      </c>
      <c r="AM37" s="21">
        <v>0.32300000000000001</v>
      </c>
      <c r="AN37" s="21">
        <v>0.32300000000000001</v>
      </c>
      <c r="AO37" s="21">
        <v>0.32100000000000001</v>
      </c>
      <c r="AP37" s="21">
        <v>0.309</v>
      </c>
      <c r="AQ37" s="21">
        <v>0.307</v>
      </c>
      <c r="AR37" s="21">
        <v>0.29499999999999998</v>
      </c>
      <c r="AS37" s="21">
        <v>0.30800000000000005</v>
      </c>
      <c r="AT37" s="28" t="s">
        <v>10</v>
      </c>
      <c r="AU37" s="46">
        <v>9256</v>
      </c>
      <c r="AV37" s="21">
        <v>0.36</v>
      </c>
      <c r="AW37" s="21">
        <v>0.35299999999999998</v>
      </c>
      <c r="AX37" s="21">
        <v>0.35099999999999998</v>
      </c>
      <c r="AY37" s="21">
        <v>0.33899999999999997</v>
      </c>
      <c r="AZ37" s="21">
        <v>0.33699999999999997</v>
      </c>
      <c r="BA37" s="21">
        <v>0.33499999999999996</v>
      </c>
      <c r="BB37" s="21">
        <v>0.34500000000000003</v>
      </c>
    </row>
    <row r="38" spans="1:54" x14ac:dyDescent="0.2">
      <c r="A38" s="19" t="s">
        <v>10</v>
      </c>
      <c r="B38" s="46">
        <v>5862</v>
      </c>
      <c r="C38" s="21">
        <v>0.36499999999999999</v>
      </c>
      <c r="D38" s="21">
        <v>0.36099999999999999</v>
      </c>
      <c r="E38" s="21">
        <v>0.35299999999999998</v>
      </c>
      <c r="F38" s="21">
        <v>0.33399999999999996</v>
      </c>
      <c r="G38" s="21">
        <v>0.32999999999999996</v>
      </c>
      <c r="H38" s="21">
        <v>0.32599999999999996</v>
      </c>
      <c r="I38" s="21"/>
      <c r="J38" s="28" t="s">
        <v>10</v>
      </c>
      <c r="K38" s="46">
        <v>7301</v>
      </c>
      <c r="L38" s="21">
        <v>0.315</v>
      </c>
      <c r="M38" s="21">
        <v>0.314</v>
      </c>
      <c r="N38" s="21">
        <v>0.312</v>
      </c>
      <c r="O38" s="21">
        <v>0.29699999999999999</v>
      </c>
      <c r="P38" s="21">
        <v>0.28500000000000003</v>
      </c>
      <c r="Q38" s="21">
        <v>0.28300000000000003</v>
      </c>
      <c r="R38" s="21">
        <v>0.30499999999999999</v>
      </c>
      <c r="S38" s="28" t="s">
        <v>10</v>
      </c>
      <c r="T38" s="46">
        <v>5862</v>
      </c>
      <c r="U38" s="21">
        <v>0.36499999999999999</v>
      </c>
      <c r="V38" s="21">
        <v>0.36299999999999999</v>
      </c>
      <c r="W38" s="21">
        <v>0.35699999999999998</v>
      </c>
      <c r="X38" s="21">
        <v>0.35</v>
      </c>
      <c r="Y38" s="21">
        <v>0.34799999999999998</v>
      </c>
      <c r="Z38" s="21">
        <v>0.34599999999999997</v>
      </c>
      <c r="AA38" s="21">
        <v>0.34499999999999997</v>
      </c>
      <c r="AB38" s="28" t="s">
        <v>10</v>
      </c>
      <c r="AC38" s="46">
        <v>9988</v>
      </c>
      <c r="AD38" s="21">
        <v>0.37</v>
      </c>
      <c r="AE38" s="29">
        <v>0.36099999999999999</v>
      </c>
      <c r="AF38" s="29">
        <v>0.35699999999999998</v>
      </c>
      <c r="AG38" s="29">
        <v>0.34299999999999997</v>
      </c>
      <c r="AH38" s="29">
        <v>0.33899999999999997</v>
      </c>
      <c r="AI38" s="29">
        <v>0.32499999999999996</v>
      </c>
      <c r="AJ38" s="21">
        <v>0.36</v>
      </c>
      <c r="AK38" s="28" t="s">
        <v>10</v>
      </c>
      <c r="AL38" s="46">
        <v>12969</v>
      </c>
      <c r="AM38" s="23">
        <v>0.33300000000000002</v>
      </c>
      <c r="AN38" s="23">
        <v>0.33300000000000002</v>
      </c>
      <c r="AO38" s="23">
        <v>0.33100000000000002</v>
      </c>
      <c r="AP38" s="23">
        <v>0.31900000000000001</v>
      </c>
      <c r="AQ38" s="23">
        <v>0.317</v>
      </c>
      <c r="AR38" s="23">
        <v>0.30499999999999999</v>
      </c>
      <c r="AS38" s="21">
        <v>0.32300000000000001</v>
      </c>
      <c r="AT38" s="28" t="s">
        <v>10</v>
      </c>
      <c r="AU38" s="46">
        <v>9988</v>
      </c>
      <c r="AV38" s="21">
        <v>0.37</v>
      </c>
      <c r="AW38" s="21">
        <v>0.36299999999999999</v>
      </c>
      <c r="AX38" s="21">
        <v>0.36099999999999999</v>
      </c>
      <c r="AY38" s="21">
        <v>0.34899999999999998</v>
      </c>
      <c r="AZ38" s="21">
        <v>0.34699999999999998</v>
      </c>
      <c r="BA38" s="21">
        <v>0.34499999999999997</v>
      </c>
      <c r="BB38" s="21">
        <v>0.36</v>
      </c>
    </row>
    <row r="39" spans="1:54" x14ac:dyDescent="0.2">
      <c r="A39" s="19" t="s">
        <v>10</v>
      </c>
      <c r="B39" s="46">
        <v>6706</v>
      </c>
      <c r="C39" s="21">
        <v>0.375</v>
      </c>
      <c r="D39" s="21">
        <v>0.371</v>
      </c>
      <c r="E39" s="21">
        <v>0.36699999999999999</v>
      </c>
      <c r="F39" s="21">
        <v>0.35399999999999998</v>
      </c>
      <c r="G39" s="21">
        <v>0.33999999999999997</v>
      </c>
      <c r="H39" s="21">
        <v>0.33599999999999997</v>
      </c>
      <c r="I39" s="21"/>
      <c r="J39" s="28" t="s">
        <v>10</v>
      </c>
      <c r="K39" s="46">
        <v>8415</v>
      </c>
      <c r="L39" s="21">
        <v>0.33</v>
      </c>
      <c r="M39" s="21">
        <v>0.32900000000000001</v>
      </c>
      <c r="N39" s="21">
        <v>0.32700000000000001</v>
      </c>
      <c r="O39" s="21">
        <v>0.315</v>
      </c>
      <c r="P39" s="21">
        <v>0.3</v>
      </c>
      <c r="Q39" s="21">
        <v>0.29799999999999999</v>
      </c>
      <c r="R39" s="21">
        <v>0.315</v>
      </c>
      <c r="S39" s="28" t="s">
        <v>10</v>
      </c>
      <c r="T39" s="46">
        <v>6706</v>
      </c>
      <c r="U39" s="21">
        <v>0.375</v>
      </c>
      <c r="V39" s="21">
        <v>0.373</v>
      </c>
      <c r="W39" s="21">
        <v>0.371</v>
      </c>
      <c r="X39" s="21">
        <v>0.36</v>
      </c>
      <c r="Y39" s="21">
        <v>0.35799999999999998</v>
      </c>
      <c r="Z39" s="21">
        <v>0.35599999999999998</v>
      </c>
      <c r="AA39" s="21">
        <v>0.36499999999999999</v>
      </c>
      <c r="AB39" s="28" t="s">
        <v>10</v>
      </c>
      <c r="AC39" s="46">
        <v>12497</v>
      </c>
      <c r="AD39" s="23">
        <v>0.38</v>
      </c>
      <c r="AE39" s="40">
        <v>0.371</v>
      </c>
      <c r="AF39" s="40">
        <v>0.36699999999999999</v>
      </c>
      <c r="AG39" s="40">
        <v>0.35299999999999998</v>
      </c>
      <c r="AH39" s="40">
        <v>0.34899999999999998</v>
      </c>
      <c r="AI39" s="40">
        <v>0.33499999999999996</v>
      </c>
      <c r="AJ39" s="21">
        <v>0.37</v>
      </c>
      <c r="AK39" s="37" t="s">
        <v>11</v>
      </c>
      <c r="AL39" s="47">
        <v>9.9999999999999895E+20</v>
      </c>
      <c r="AS39" s="23">
        <v>0.33300000000000002</v>
      </c>
      <c r="AT39" s="28" t="s">
        <v>10</v>
      </c>
      <c r="AU39" s="46">
        <v>12497</v>
      </c>
      <c r="AV39" s="23">
        <v>0.38</v>
      </c>
      <c r="AW39" s="23">
        <v>0.373</v>
      </c>
      <c r="AX39" s="23">
        <v>0.371</v>
      </c>
      <c r="AY39" s="23">
        <v>0.35899999999999999</v>
      </c>
      <c r="AZ39" s="23">
        <v>0.35699999999999998</v>
      </c>
      <c r="BA39" s="23">
        <v>0.35499999999999998</v>
      </c>
      <c r="BB39" s="21">
        <v>0.37</v>
      </c>
    </row>
    <row r="40" spans="1:54" x14ac:dyDescent="0.2">
      <c r="A40" s="19" t="s">
        <v>10</v>
      </c>
      <c r="B40" s="46">
        <v>7915</v>
      </c>
      <c r="C40" s="21">
        <v>0.39500000000000002</v>
      </c>
      <c r="D40" s="21">
        <v>0.39100000000000007</v>
      </c>
      <c r="E40" s="21">
        <v>0.38700000000000007</v>
      </c>
      <c r="F40" s="21">
        <v>0.37400000000000005</v>
      </c>
      <c r="G40" s="21">
        <v>0.37000000000000005</v>
      </c>
      <c r="H40" s="21">
        <v>0.35600000000000004</v>
      </c>
      <c r="I40" s="21"/>
      <c r="J40" s="28" t="s">
        <v>10</v>
      </c>
      <c r="K40" s="46">
        <v>9308</v>
      </c>
      <c r="L40" s="21">
        <v>0.34</v>
      </c>
      <c r="M40" s="21">
        <v>0.33900000000000002</v>
      </c>
      <c r="N40" s="21">
        <v>0.33700000000000002</v>
      </c>
      <c r="O40" s="21">
        <v>0.32500000000000001</v>
      </c>
      <c r="P40" s="21">
        <v>0.32300000000000001</v>
      </c>
      <c r="Q40" s="21">
        <v>0.308</v>
      </c>
      <c r="R40" s="21">
        <v>0.33</v>
      </c>
      <c r="S40" s="28" t="s">
        <v>10</v>
      </c>
      <c r="T40" s="46">
        <v>7915</v>
      </c>
      <c r="U40" s="21">
        <v>0.39500000000000002</v>
      </c>
      <c r="V40" s="21">
        <v>0.39300000000000007</v>
      </c>
      <c r="W40" s="21">
        <v>0.39100000000000007</v>
      </c>
      <c r="X40" s="21">
        <v>0.38000000000000006</v>
      </c>
      <c r="Y40" s="21">
        <v>0.37800000000000006</v>
      </c>
      <c r="Z40" s="21">
        <v>0.37600000000000006</v>
      </c>
      <c r="AA40" s="21">
        <v>0.375</v>
      </c>
      <c r="AB40" s="37" t="s">
        <v>11</v>
      </c>
      <c r="AC40" s="47">
        <v>9.9999999999999895E+20</v>
      </c>
      <c r="AJ40" s="23">
        <v>0.38</v>
      </c>
      <c r="AT40" s="37" t="s">
        <v>17</v>
      </c>
      <c r="AU40" s="47">
        <v>9.9999999999999895E+20</v>
      </c>
      <c r="BB40" s="23">
        <v>0.38</v>
      </c>
    </row>
    <row r="41" spans="1:54" x14ac:dyDescent="0.2">
      <c r="A41" s="19" t="s">
        <v>10</v>
      </c>
      <c r="B41" s="46">
        <v>9531</v>
      </c>
      <c r="C41" s="21">
        <v>0.40500000000000003</v>
      </c>
      <c r="D41" s="21">
        <v>0.40100000000000002</v>
      </c>
      <c r="E41" s="21">
        <v>0.39700000000000002</v>
      </c>
      <c r="F41" s="21">
        <v>0.38800000000000001</v>
      </c>
      <c r="G41" s="21">
        <v>0.38</v>
      </c>
      <c r="H41" s="21">
        <v>0.36600000000000005</v>
      </c>
      <c r="I41" s="21"/>
      <c r="J41" s="28" t="s">
        <v>10</v>
      </c>
      <c r="K41" s="46">
        <v>10416</v>
      </c>
      <c r="L41" s="21">
        <v>0.35299999999999998</v>
      </c>
      <c r="M41" s="21">
        <v>0.35299999999999998</v>
      </c>
      <c r="N41" s="21">
        <v>0.34699999999999998</v>
      </c>
      <c r="O41" s="21">
        <v>0.33499999999999996</v>
      </c>
      <c r="P41" s="21">
        <v>0.33299999999999996</v>
      </c>
      <c r="Q41" s="21">
        <v>0.32099999999999995</v>
      </c>
      <c r="R41" s="21">
        <v>0.34</v>
      </c>
      <c r="S41" s="28" t="s">
        <v>10</v>
      </c>
      <c r="T41" s="46">
        <v>9531</v>
      </c>
      <c r="U41" s="21">
        <v>0.40500000000000003</v>
      </c>
      <c r="V41" s="21">
        <v>0.40300000000000002</v>
      </c>
      <c r="W41" s="21">
        <v>0.40100000000000002</v>
      </c>
      <c r="X41" s="21">
        <v>0.39400000000000002</v>
      </c>
      <c r="Y41" s="21">
        <v>0.38800000000000001</v>
      </c>
      <c r="Z41" s="21">
        <v>0.38600000000000001</v>
      </c>
      <c r="AA41" s="21">
        <v>0.39500000000000002</v>
      </c>
    </row>
    <row r="42" spans="1:54" x14ac:dyDescent="0.2">
      <c r="A42" s="19" t="s">
        <v>10</v>
      </c>
      <c r="B42" s="46">
        <v>11248</v>
      </c>
      <c r="C42" s="21">
        <v>0.41499999999999998</v>
      </c>
      <c r="D42" s="21">
        <v>0.41099999999999998</v>
      </c>
      <c r="E42" s="21">
        <v>0.40699999999999997</v>
      </c>
      <c r="F42" s="21">
        <v>0.39799999999999996</v>
      </c>
      <c r="G42" s="21">
        <v>0.39399999999999996</v>
      </c>
      <c r="H42" s="21">
        <v>0.37599999999999995</v>
      </c>
      <c r="I42" s="21"/>
      <c r="J42" s="28" t="s">
        <v>10</v>
      </c>
      <c r="K42" s="46">
        <v>13971</v>
      </c>
      <c r="L42" s="21">
        <v>0.373</v>
      </c>
      <c r="M42" s="21">
        <v>0.373</v>
      </c>
      <c r="N42" s="21">
        <v>0.371</v>
      </c>
      <c r="O42" s="21">
        <v>0.36</v>
      </c>
      <c r="P42" s="21">
        <v>0.35799999999999998</v>
      </c>
      <c r="Q42" s="21">
        <v>0.34599999999999997</v>
      </c>
      <c r="R42" s="21">
        <v>0.35299999999999998</v>
      </c>
      <c r="S42" s="28" t="s">
        <v>10</v>
      </c>
      <c r="T42" s="46">
        <v>11248</v>
      </c>
      <c r="U42" s="21">
        <v>0.41499999999999998</v>
      </c>
      <c r="V42" s="21">
        <v>0.41299999999999998</v>
      </c>
      <c r="W42" s="21">
        <v>0.41099999999999998</v>
      </c>
      <c r="X42" s="21">
        <v>0.40399999999999997</v>
      </c>
      <c r="Y42" s="21">
        <v>0.40199999999999997</v>
      </c>
      <c r="Z42" s="21">
        <v>0.39599999999999996</v>
      </c>
      <c r="AA42" s="21">
        <v>0.40500000000000003</v>
      </c>
    </row>
    <row r="43" spans="1:54" x14ac:dyDescent="0.2">
      <c r="A43" s="19" t="s">
        <v>10</v>
      </c>
      <c r="B43" s="46">
        <v>18797</v>
      </c>
      <c r="C43" s="21">
        <v>0.42499999999999999</v>
      </c>
      <c r="D43" s="21">
        <v>0.42099999999999999</v>
      </c>
      <c r="E43" s="21">
        <v>0.41699999999999998</v>
      </c>
      <c r="F43" s="21">
        <v>0.40799999999999997</v>
      </c>
      <c r="G43" s="21">
        <v>0.40399999999999997</v>
      </c>
      <c r="H43" s="21">
        <v>0.38599999999999995</v>
      </c>
      <c r="I43" s="21"/>
      <c r="J43" s="28" t="s">
        <v>10</v>
      </c>
      <c r="K43" s="46">
        <v>20057</v>
      </c>
      <c r="L43" s="21">
        <v>0.38300000000000001</v>
      </c>
      <c r="M43" s="21">
        <v>0.38300000000000001</v>
      </c>
      <c r="N43" s="21">
        <v>0.38100000000000001</v>
      </c>
      <c r="O43" s="21">
        <v>0.374</v>
      </c>
      <c r="P43" s="21">
        <v>0.36799999999999999</v>
      </c>
      <c r="Q43" s="21">
        <v>0.35600000000000004</v>
      </c>
      <c r="R43" s="21">
        <v>0.373</v>
      </c>
      <c r="S43" s="28" t="s">
        <v>10</v>
      </c>
      <c r="T43" s="46">
        <v>18797</v>
      </c>
      <c r="U43" s="21">
        <v>0.42499999999999999</v>
      </c>
      <c r="V43" s="21">
        <v>0.42299999999999999</v>
      </c>
      <c r="W43" s="21">
        <v>0.42099999999999999</v>
      </c>
      <c r="X43" s="21">
        <v>0.41399999999999998</v>
      </c>
      <c r="Y43" s="21">
        <v>0.41199999999999998</v>
      </c>
      <c r="Z43" s="21">
        <v>0.40599999999999997</v>
      </c>
      <c r="AA43" s="21">
        <v>0.41499999999999998</v>
      </c>
    </row>
    <row r="44" spans="1:54" x14ac:dyDescent="0.2">
      <c r="A44" s="19" t="s">
        <v>10</v>
      </c>
      <c r="B44" s="46">
        <v>20160</v>
      </c>
      <c r="C44" s="21">
        <v>0.433</v>
      </c>
      <c r="D44" s="21">
        <v>0.43099999999999999</v>
      </c>
      <c r="E44" s="21">
        <v>0.42699999999999999</v>
      </c>
      <c r="F44" s="21">
        <v>0.41799999999999998</v>
      </c>
      <c r="G44" s="21">
        <v>0.41399999999999998</v>
      </c>
      <c r="H44" s="21">
        <v>0.39749999999999996</v>
      </c>
      <c r="I44" s="21"/>
      <c r="J44" s="28" t="s">
        <v>10</v>
      </c>
      <c r="K44" s="46">
        <v>22680</v>
      </c>
      <c r="L44" s="21">
        <v>0.39300000000000002</v>
      </c>
      <c r="M44" s="21">
        <v>0.39300000000000002</v>
      </c>
      <c r="N44" s="21">
        <v>0.39100000000000001</v>
      </c>
      <c r="O44" s="21">
        <v>0.38400000000000001</v>
      </c>
      <c r="P44" s="21">
        <v>0.38200000000000001</v>
      </c>
      <c r="Q44" s="21">
        <v>0.36599999999999999</v>
      </c>
      <c r="R44" s="21">
        <v>0.38300000000000001</v>
      </c>
      <c r="S44" s="28" t="s">
        <v>10</v>
      </c>
      <c r="T44" s="46">
        <v>20160</v>
      </c>
      <c r="U44" s="21">
        <v>0.433</v>
      </c>
      <c r="V44" s="21">
        <v>0.433</v>
      </c>
      <c r="W44" s="21">
        <v>0.43099999999999999</v>
      </c>
      <c r="X44" s="21">
        <v>0.42399999999999999</v>
      </c>
      <c r="Y44" s="21">
        <v>0.42199999999999999</v>
      </c>
      <c r="Z44" s="21">
        <v>0.41749999999999998</v>
      </c>
      <c r="AA44" s="21">
        <v>0.42499999999999999</v>
      </c>
    </row>
    <row r="45" spans="1:54" x14ac:dyDescent="0.2">
      <c r="A45" s="19" t="s">
        <v>10</v>
      </c>
      <c r="B45" s="46">
        <v>22680</v>
      </c>
      <c r="C45" s="21">
        <v>0.443</v>
      </c>
      <c r="D45" s="21">
        <v>0.441</v>
      </c>
      <c r="E45" s="21">
        <v>0.437</v>
      </c>
      <c r="F45" s="21">
        <v>0.42799999999999999</v>
      </c>
      <c r="G45" s="21">
        <v>0.42399999999999999</v>
      </c>
      <c r="H45" s="21">
        <v>0.41</v>
      </c>
      <c r="I45" s="21"/>
      <c r="J45" s="28" t="s">
        <v>10</v>
      </c>
      <c r="K45" s="46">
        <v>25200</v>
      </c>
      <c r="L45" s="21">
        <v>0.40300000000000002</v>
      </c>
      <c r="M45" s="21">
        <v>0.40300000000000002</v>
      </c>
      <c r="N45" s="21">
        <v>0.40100000000000002</v>
      </c>
      <c r="O45" s="21">
        <v>0.39400000000000002</v>
      </c>
      <c r="P45" s="21">
        <v>0.39200000000000002</v>
      </c>
      <c r="Q45" s="21">
        <v>0.38</v>
      </c>
      <c r="R45" s="21">
        <v>0.39300000000000002</v>
      </c>
      <c r="S45" s="28" t="s">
        <v>10</v>
      </c>
      <c r="T45" s="46">
        <v>22680</v>
      </c>
      <c r="U45" s="21">
        <v>0.443</v>
      </c>
      <c r="V45" s="21">
        <v>0.443</v>
      </c>
      <c r="W45" s="21">
        <v>0.441</v>
      </c>
      <c r="X45" s="21">
        <v>0.434</v>
      </c>
      <c r="Y45" s="21">
        <v>0.432</v>
      </c>
      <c r="Z45" s="21">
        <v>0.43</v>
      </c>
      <c r="AA45" s="21">
        <v>0.433</v>
      </c>
    </row>
    <row r="46" spans="1:54" x14ac:dyDescent="0.2">
      <c r="A46" s="19" t="s">
        <v>10</v>
      </c>
      <c r="B46" s="46">
        <v>25200</v>
      </c>
      <c r="C46" s="23">
        <v>0.45300000000000001</v>
      </c>
      <c r="D46" s="23">
        <v>0.45100000000000001</v>
      </c>
      <c r="E46" s="23">
        <v>0.44700000000000001</v>
      </c>
      <c r="F46" s="23">
        <v>0.438</v>
      </c>
      <c r="G46" s="23">
        <v>0.434</v>
      </c>
      <c r="H46" s="23">
        <v>0.42</v>
      </c>
      <c r="I46" s="21"/>
      <c r="J46" s="28" t="s">
        <v>10</v>
      </c>
      <c r="K46" s="46">
        <v>28224</v>
      </c>
      <c r="L46" s="21">
        <v>0.41300000000000003</v>
      </c>
      <c r="M46" s="21">
        <v>0.41300000000000003</v>
      </c>
      <c r="N46" s="21">
        <v>0.41100000000000003</v>
      </c>
      <c r="O46" s="21">
        <v>0.40400000000000003</v>
      </c>
      <c r="P46" s="21">
        <v>0.40200000000000002</v>
      </c>
      <c r="Q46" s="21">
        <v>0.39</v>
      </c>
      <c r="R46" s="21">
        <v>0.40300000000000002</v>
      </c>
      <c r="S46" s="28" t="s">
        <v>10</v>
      </c>
      <c r="T46" s="46">
        <v>25200</v>
      </c>
      <c r="U46" s="23">
        <v>0.45300000000000001</v>
      </c>
      <c r="V46" s="23">
        <v>0.45300000000000001</v>
      </c>
      <c r="W46" s="23">
        <v>0.45100000000000001</v>
      </c>
      <c r="X46" s="23">
        <v>0.44400000000000001</v>
      </c>
      <c r="Y46" s="23">
        <v>0.442</v>
      </c>
      <c r="Z46" s="23">
        <v>0.44</v>
      </c>
      <c r="AA46" s="21">
        <v>0.443</v>
      </c>
    </row>
    <row r="47" spans="1:54" x14ac:dyDescent="0.2">
      <c r="A47" s="22" t="s">
        <v>11</v>
      </c>
      <c r="B47" s="47">
        <v>9.9999999999999895E+20</v>
      </c>
      <c r="D47" s="24"/>
      <c r="E47" s="24"/>
      <c r="F47" s="24"/>
      <c r="G47" s="24"/>
      <c r="H47" s="24"/>
      <c r="I47" s="23"/>
      <c r="J47" s="28" t="s">
        <v>11</v>
      </c>
      <c r="K47" s="46">
        <v>9.9999999999999895E+20</v>
      </c>
      <c r="R47" s="21">
        <v>0.41300000000000003</v>
      </c>
      <c r="S47" s="37" t="s">
        <v>17</v>
      </c>
      <c r="T47" s="47">
        <v>9.9999999999999895E+20</v>
      </c>
      <c r="AA47" s="23">
        <v>0.45300000000000001</v>
      </c>
    </row>
    <row r="48" spans="1:54" x14ac:dyDescent="0.2">
      <c r="A48" s="19"/>
      <c r="B48" s="20"/>
      <c r="C48" s="24"/>
      <c r="D48" s="24"/>
      <c r="E48" s="24"/>
      <c r="F48" s="24"/>
      <c r="G48" s="24"/>
      <c r="H48" s="24"/>
    </row>
    <row r="49" spans="1:3" x14ac:dyDescent="0.2">
      <c r="A49" s="19"/>
      <c r="B49" s="20"/>
      <c r="C49" s="24"/>
    </row>
    <row r="95" spans="1:8" x14ac:dyDescent="0.2">
      <c r="D95" s="32"/>
      <c r="E95" s="32"/>
      <c r="F95" s="32"/>
      <c r="G95" s="32"/>
      <c r="H95" s="32"/>
    </row>
    <row r="96" spans="1:8" x14ac:dyDescent="0.2">
      <c r="A96" s="30"/>
      <c r="B96" s="31"/>
      <c r="C96" s="32"/>
      <c r="D96" s="34"/>
      <c r="E96" s="34"/>
      <c r="F96" s="34"/>
      <c r="G96" s="34"/>
      <c r="H96" s="34"/>
    </row>
    <row r="97" spans="1:3" x14ac:dyDescent="0.2">
      <c r="A97" s="19"/>
      <c r="B97" s="33"/>
      <c r="C97" s="34"/>
    </row>
    <row r="143" spans="1:8" x14ac:dyDescent="0.2">
      <c r="D143" s="24"/>
      <c r="E143" s="24"/>
      <c r="F143" s="24"/>
      <c r="G143" s="24"/>
      <c r="H143" s="24"/>
    </row>
    <row r="144" spans="1:8" x14ac:dyDescent="0.2">
      <c r="A144" s="19"/>
      <c r="B144" s="20"/>
      <c r="C144" s="24"/>
      <c r="D144" s="24"/>
      <c r="E144" s="24"/>
      <c r="F144" s="24"/>
      <c r="G144" s="24"/>
      <c r="H144" s="24"/>
    </row>
    <row r="145" spans="1:3" x14ac:dyDescent="0.2">
      <c r="A145" s="19"/>
      <c r="B145" s="20"/>
      <c r="C145" s="24"/>
    </row>
    <row r="184" spans="1:8" x14ac:dyDescent="0.2">
      <c r="D184" s="41"/>
      <c r="E184" s="41"/>
      <c r="F184" s="41"/>
      <c r="G184" s="41"/>
      <c r="H184" s="41"/>
    </row>
    <row r="185" spans="1:8" x14ac:dyDescent="0.2">
      <c r="A185" s="19"/>
      <c r="B185" s="20"/>
      <c r="C185" s="41"/>
      <c r="D185" s="41"/>
      <c r="E185" s="41"/>
      <c r="F185" s="41"/>
      <c r="G185" s="41"/>
      <c r="H185" s="41"/>
    </row>
    <row r="186" spans="1:8" x14ac:dyDescent="0.2">
      <c r="A186" s="19"/>
      <c r="B186" s="20"/>
      <c r="C186" s="41"/>
    </row>
    <row r="224" spans="4:8" x14ac:dyDescent="0.2">
      <c r="D224" s="10"/>
      <c r="E224" s="10"/>
      <c r="F224" s="10"/>
      <c r="G224" s="10"/>
      <c r="H224" s="10"/>
    </row>
    <row r="225" spans="1:8" x14ac:dyDescent="0.2">
      <c r="A225" s="19"/>
      <c r="B225" s="20"/>
      <c r="C225" s="41"/>
      <c r="D225" s="10"/>
      <c r="E225" s="10"/>
      <c r="F225" s="10"/>
      <c r="G225" s="10"/>
      <c r="H225" s="10"/>
    </row>
    <row r="226" spans="1:8" x14ac:dyDescent="0.2">
      <c r="A226" s="19"/>
      <c r="B226" s="20"/>
      <c r="C226" s="41"/>
    </row>
  </sheetData>
  <mergeCells count="12">
    <mergeCell ref="AT1:BA1"/>
    <mergeCell ref="AV8:BA8"/>
    <mergeCell ref="S1:Z1"/>
    <mergeCell ref="U8:Z8"/>
    <mergeCell ref="AB1:AI1"/>
    <mergeCell ref="AD8:AI8"/>
    <mergeCell ref="A1:H1"/>
    <mergeCell ref="C8:H8"/>
    <mergeCell ref="J1:Q1"/>
    <mergeCell ref="L8:Q8"/>
    <mergeCell ref="AK1:AR1"/>
    <mergeCell ref="AM8:AR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8</vt:i4>
      </vt:variant>
    </vt:vector>
  </HeadingPairs>
  <TitlesOfParts>
    <vt:vector size="12" baseType="lpstr">
      <vt:lpstr>Informação</vt:lpstr>
      <vt:lpstr>Simulador</vt:lpstr>
      <vt:lpstr>VAR</vt:lpstr>
      <vt:lpstr>IRS</vt:lpstr>
      <vt:lpstr>casadodois</vt:lpstr>
      <vt:lpstr>casadoum</vt:lpstr>
      <vt:lpstr>defecientedois</vt:lpstr>
      <vt:lpstr>defecientenao</vt:lpstr>
      <vt:lpstr>defecienteum</vt:lpstr>
      <vt:lpstr>dependentes</vt:lpstr>
      <vt:lpstr>naocasado</vt:lpstr>
      <vt:lpstr>situacao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2017-06-29T15:54:33Z</dcterms:modified>
</cp:coreProperties>
</file>